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60" windowWidth="19440" windowHeight="11040"/>
  </bookViews>
  <sheets>
    <sheet name="RT cest." sheetId="1" r:id="rId1"/>
    <sheet name="Hráči" sheetId="7" r:id="rId2"/>
    <sheet name="real tým 14" sheetId="6" r:id="rId3"/>
    <sheet name="osobni udaje" sheetId="3" r:id="rId4"/>
    <sheet name="List2" sheetId="8" r:id="rId5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5" i="7" l="1"/>
  <c r="K27" i="1"/>
  <c r="AA31" i="8"/>
  <c r="Q17" i="8"/>
  <c r="Q19" i="8"/>
  <c r="Q21" i="8"/>
  <c r="Q23" i="8"/>
  <c r="K33" i="8"/>
  <c r="J21" i="6"/>
  <c r="J19" i="6"/>
  <c r="J17" i="6"/>
  <c r="J15" i="6"/>
  <c r="J13" i="6"/>
  <c r="J11" i="6"/>
  <c r="J9" i="6"/>
  <c r="J7" i="6"/>
  <c r="A9" i="1"/>
  <c r="A11" i="1"/>
  <c r="A13" i="1"/>
  <c r="A17" i="1"/>
  <c r="A19" i="1"/>
  <c r="A23" i="1"/>
  <c r="A25" i="1"/>
  <c r="N7" i="6"/>
  <c r="C21" i="6"/>
  <c r="C19" i="6"/>
  <c r="C17" i="6"/>
  <c r="C15" i="6"/>
  <c r="C13" i="6"/>
  <c r="C11" i="6"/>
  <c r="C9" i="6"/>
  <c r="C7" i="6"/>
  <c r="A9" i="6"/>
  <c r="A11" i="6"/>
  <c r="A13" i="6"/>
  <c r="A15" i="6"/>
  <c r="A17" i="6"/>
  <c r="A19" i="6"/>
  <c r="A21" i="6"/>
  <c r="K7" i="6"/>
  <c r="K9" i="6"/>
  <c r="K11" i="6"/>
  <c r="K13" i="6"/>
  <c r="K15" i="6"/>
  <c r="K17" i="6"/>
  <c r="K19" i="6"/>
  <c r="K21" i="6"/>
  <c r="K23" i="6"/>
  <c r="N21" i="6"/>
  <c r="E21" i="6"/>
  <c r="D21" i="6"/>
  <c r="N19" i="6"/>
  <c r="E19" i="6"/>
  <c r="D19" i="6"/>
  <c r="N17" i="6"/>
  <c r="N15" i="6"/>
  <c r="E15" i="6"/>
  <c r="D15" i="6"/>
  <c r="N13" i="6"/>
  <c r="E13" i="6"/>
  <c r="D13" i="6"/>
  <c r="N11" i="6"/>
  <c r="E11" i="6"/>
  <c r="D11" i="6"/>
  <c r="N9" i="6"/>
  <c r="E9" i="6"/>
  <c r="D9" i="6"/>
  <c r="E7" i="6"/>
  <c r="D7" i="6"/>
</calcChain>
</file>

<file path=xl/sharedStrings.xml><?xml version="1.0" encoding="utf-8"?>
<sst xmlns="http://schemas.openxmlformats.org/spreadsheetml/2006/main" count="594" uniqueCount="233">
  <si>
    <t>Poř. číslo</t>
  </si>
  <si>
    <t>Jméno účastníka</t>
  </si>
  <si>
    <t>Bydliště</t>
  </si>
  <si>
    <t>Den cesty</t>
  </si>
  <si>
    <t>Odjezd - Příjezd</t>
  </si>
  <si>
    <t>AUV</t>
  </si>
  <si>
    <t>Počet  km</t>
  </si>
  <si>
    <t>SPZ</t>
  </si>
  <si>
    <t>Celkem</t>
  </si>
  <si>
    <t>odjezd</t>
  </si>
  <si>
    <t>9h00</t>
  </si>
  <si>
    <t>19h00</t>
  </si>
  <si>
    <t>Praha</t>
  </si>
  <si>
    <t>příjezd</t>
  </si>
  <si>
    <t>Příbram</t>
  </si>
  <si>
    <t xml:space="preserve">V  __________   dne  ___     </t>
  </si>
  <si>
    <t xml:space="preserve">                      Podpis vedoucího akce   ___________________________</t>
  </si>
  <si>
    <t>Podpis účtovatele akce  _______________________</t>
  </si>
  <si>
    <t>Kopáček Václav</t>
  </si>
  <si>
    <t>Král Jiří</t>
  </si>
  <si>
    <t>Kriško Michal</t>
  </si>
  <si>
    <t>Kuliha Jan</t>
  </si>
  <si>
    <t>Brno</t>
  </si>
  <si>
    <t>Linz Karel</t>
  </si>
  <si>
    <t>Sobotka Vladimír</t>
  </si>
  <si>
    <t>Štokr Jan</t>
  </si>
  <si>
    <t>Ostrava</t>
  </si>
  <si>
    <t>Licek Jindřich</t>
  </si>
  <si>
    <t>Nymburk</t>
  </si>
  <si>
    <t>Sklenář Zdeněk</t>
  </si>
  <si>
    <t>příjmení a jméno</t>
  </si>
  <si>
    <t>Adresa</t>
  </si>
  <si>
    <t>O.P.</t>
  </si>
  <si>
    <t>Baranek Kamil</t>
  </si>
  <si>
    <t>Bartoš Adam</t>
  </si>
  <si>
    <t>Finger Michal</t>
  </si>
  <si>
    <t>Haník Zdeněk</t>
  </si>
  <si>
    <t>Holubec Aleš</t>
  </si>
  <si>
    <t>Janouch Jakub</t>
  </si>
  <si>
    <t>Konečný David</t>
  </si>
  <si>
    <t>Široký Tomáš</t>
  </si>
  <si>
    <t>Šmejkal Zdeněk</t>
  </si>
  <si>
    <t>Vavák Miro</t>
  </si>
  <si>
    <t>Lesenský Jan</t>
  </si>
  <si>
    <t>Poštorná</t>
  </si>
  <si>
    <t>Zlín</t>
  </si>
  <si>
    <t>Lhota pod Libčany</t>
  </si>
  <si>
    <t>České Budějovice</t>
  </si>
  <si>
    <t>Michálek Petr</t>
  </si>
  <si>
    <t>Bartoš Pavel</t>
  </si>
  <si>
    <t xml:space="preserve">Akce:  </t>
  </si>
  <si>
    <t>Vlastnoruční podpis příjemce cestovních výloh</t>
  </si>
  <si>
    <t>Číslo občanského průkazu</t>
  </si>
  <si>
    <t>Habr Filip</t>
  </si>
  <si>
    <t>Mach Radek</t>
  </si>
  <si>
    <t>Cíl cesty</t>
  </si>
  <si>
    <t>Kryštof Martin</t>
  </si>
  <si>
    <t>Velké Meziříčí</t>
  </si>
  <si>
    <t>Začátek:</t>
  </si>
  <si>
    <t>Ukončení:</t>
  </si>
  <si>
    <t>VT</t>
  </si>
  <si>
    <t>8B26699</t>
  </si>
  <si>
    <t>Liberec</t>
  </si>
  <si>
    <t>Km/Kč</t>
  </si>
  <si>
    <t>Vernerová Martina</t>
  </si>
  <si>
    <t>Hromadné vyúčtování cestovních výloh – RD muži 2013</t>
  </si>
  <si>
    <t>Bratislava</t>
  </si>
  <si>
    <t>1Z7 6986</t>
  </si>
  <si>
    <t>3AI 3996</t>
  </si>
  <si>
    <t>9S9 4205</t>
  </si>
  <si>
    <t>5H6 5127</t>
  </si>
  <si>
    <t>Neratovice</t>
  </si>
  <si>
    <t>1SL 0129</t>
  </si>
  <si>
    <t>Uničov</t>
  </si>
  <si>
    <t>3M4 3695</t>
  </si>
  <si>
    <t>Beer Marek</t>
  </si>
  <si>
    <t>Sulejovice</t>
  </si>
  <si>
    <t>6U9 4176</t>
  </si>
  <si>
    <t>Drmaly</t>
  </si>
  <si>
    <t>2AJ 7981</t>
  </si>
  <si>
    <t>8T4 7717</t>
  </si>
  <si>
    <t>1SE 4188</t>
  </si>
  <si>
    <t>Kostomlaty nad Labem</t>
  </si>
  <si>
    <t>2SR 0601</t>
  </si>
  <si>
    <t>Novák Jiří</t>
  </si>
  <si>
    <t>CBU 2264</t>
  </si>
  <si>
    <t>Sedlák Martin</t>
  </si>
  <si>
    <t>2AA 6046</t>
  </si>
  <si>
    <t>3Z3 5570</t>
  </si>
  <si>
    <t>BA 610-VE</t>
  </si>
  <si>
    <t>Jablonec</t>
  </si>
  <si>
    <t>Baránek Kamil</t>
  </si>
  <si>
    <t>Města</t>
  </si>
  <si>
    <t xml:space="preserve">Jablonec </t>
  </si>
  <si>
    <t>x</t>
  </si>
  <si>
    <t>a zpět</t>
  </si>
  <si>
    <t>Celkem Kč</t>
  </si>
  <si>
    <t>RT</t>
  </si>
  <si>
    <t>České</t>
  </si>
  <si>
    <t>Budějovice</t>
  </si>
  <si>
    <t>Hráči</t>
  </si>
  <si>
    <t>3,7/ 4/ 4,5</t>
  </si>
  <si>
    <t>Předkontace</t>
  </si>
  <si>
    <t>č.1</t>
  </si>
  <si>
    <t>Haník Z.</t>
  </si>
  <si>
    <t>4U1 6786</t>
  </si>
  <si>
    <t>7U7 6484</t>
  </si>
  <si>
    <t>3J4 9181</t>
  </si>
  <si>
    <t>Linz K.</t>
  </si>
  <si>
    <t>Mach R.</t>
  </si>
  <si>
    <t>hráči</t>
  </si>
  <si>
    <t>Fila Tomáš</t>
  </si>
  <si>
    <t>3Z9 3759</t>
  </si>
  <si>
    <t>5H7 8435</t>
  </si>
  <si>
    <t>7U2 1343</t>
  </si>
  <si>
    <t>EC 138274</t>
  </si>
  <si>
    <t>4Z7 5012</t>
  </si>
  <si>
    <t>Vašíček Jiří             Zlín</t>
  </si>
  <si>
    <t>Vašíček J.</t>
  </si>
  <si>
    <t>Bánov</t>
  </si>
  <si>
    <t>Hromadné vyúčtování cestovních výloh – RD muži 2015</t>
  </si>
  <si>
    <t>Vašíček Jiří</t>
  </si>
  <si>
    <t>2M6 3790</t>
  </si>
  <si>
    <t>2SU 3510</t>
  </si>
  <si>
    <t>Veselý J.</t>
  </si>
  <si>
    <t>1C1 4224</t>
  </si>
  <si>
    <t>Sojka Jiří</t>
  </si>
  <si>
    <t>Kryštof M.</t>
  </si>
  <si>
    <t>3E2 2260</t>
  </si>
  <si>
    <t>Sezemský</t>
  </si>
  <si>
    <t>Štokr J.</t>
  </si>
  <si>
    <t>4AE 2913</t>
  </si>
  <si>
    <t>4J4 0455</t>
  </si>
  <si>
    <t>Jankech</t>
  </si>
  <si>
    <t>Nechanice</t>
  </si>
  <si>
    <t>Pfeffer D.</t>
  </si>
  <si>
    <t>4AI 1857</t>
  </si>
  <si>
    <t>č.2</t>
  </si>
  <si>
    <t>Ukončení:10.6.2015</t>
  </si>
  <si>
    <t>Akce:VT Příbram + VT Nymburk</t>
  </si>
  <si>
    <t>Začátek:25.5.2015</t>
  </si>
  <si>
    <t>2SL 8554</t>
  </si>
  <si>
    <t>2K8 7421</t>
  </si>
  <si>
    <t>11.30h   21h</t>
  </si>
  <si>
    <t>Začátek:  25.5.2015</t>
  </si>
  <si>
    <t>Ukončení:15.6.2015</t>
  </si>
  <si>
    <t>Akce:VT Příbram + WL</t>
  </si>
  <si>
    <t>Janouch</t>
  </si>
  <si>
    <t>10h    18.30h</t>
  </si>
  <si>
    <t>12h   20.30h</t>
  </si>
  <si>
    <t>9h     17h</t>
  </si>
  <si>
    <t>Kladno-Liberec</t>
  </si>
  <si>
    <t>12h    18.30h</t>
  </si>
  <si>
    <t>2M63790</t>
  </si>
  <si>
    <t>9h   17h</t>
  </si>
  <si>
    <t>10.30h  18.30h</t>
  </si>
  <si>
    <t>Příbram,jízdy</t>
  </si>
  <si>
    <t>po PB a zpět</t>
  </si>
  <si>
    <t>8h   18.30h</t>
  </si>
  <si>
    <t>11.30h  22h</t>
  </si>
  <si>
    <t>10h  11.30h</t>
  </si>
  <si>
    <t>11.30h  20h</t>
  </si>
  <si>
    <t>8h   17h</t>
  </si>
  <si>
    <t>Velké</t>
  </si>
  <si>
    <t>Meziříčí</t>
  </si>
  <si>
    <t>13.30h  23h</t>
  </si>
  <si>
    <t>Baránek K.</t>
  </si>
  <si>
    <t>17h    17h</t>
  </si>
  <si>
    <t>19.30h   19.30h</t>
  </si>
  <si>
    <t>9B4 3666</t>
  </si>
  <si>
    <t>Habr F.</t>
  </si>
  <si>
    <t>10h  12h</t>
  </si>
  <si>
    <t>11h   13h</t>
  </si>
  <si>
    <t>10.30h  17h</t>
  </si>
  <si>
    <t>11.45h  19h</t>
  </si>
  <si>
    <t>Konečný D.</t>
  </si>
  <si>
    <t>Plzeň</t>
  </si>
  <si>
    <t>21h  18.30h</t>
  </si>
  <si>
    <t>22h  19.30h</t>
  </si>
  <si>
    <t>DG 080 CZ</t>
  </si>
  <si>
    <t>11.30h  19.30h</t>
  </si>
  <si>
    <t>Veselý Jakub</t>
  </si>
  <si>
    <t>Pfeffer Daniel</t>
  </si>
  <si>
    <t>Liberec /Přerov</t>
  </si>
  <si>
    <t>České Budějovice/Hošťálková</t>
  </si>
  <si>
    <t>5H6 3317</t>
  </si>
  <si>
    <t>Krumlová Helena</t>
  </si>
  <si>
    <t>3C4 0669</t>
  </si>
  <si>
    <t>8B2 2247</t>
  </si>
  <si>
    <t>výše cestovného:</t>
  </si>
  <si>
    <t>1 osoba   3,70Kč</t>
  </si>
  <si>
    <t>2 osoby   4 Kč</t>
  </si>
  <si>
    <t>2 a více osob   4,50 Kč</t>
  </si>
  <si>
    <t>Hromadné vyúčtování cestovních výloh – RD muži 2015 ME</t>
  </si>
  <si>
    <t>Akce: Soustředění Jablonec</t>
  </si>
  <si>
    <t>Začátek: 9.8.2015</t>
  </si>
  <si>
    <t>Ukončení: 14.8.2015</t>
  </si>
  <si>
    <t>23.45h</t>
  </si>
  <si>
    <t>16.01h</t>
  </si>
  <si>
    <t>3,7/4</t>
  </si>
  <si>
    <t>242/438</t>
  </si>
  <si>
    <t>17.21h</t>
  </si>
  <si>
    <t>22.23h</t>
  </si>
  <si>
    <t>19.25h</t>
  </si>
  <si>
    <t>20.45h</t>
  </si>
  <si>
    <t>20.33h</t>
  </si>
  <si>
    <t>21.42h</t>
  </si>
  <si>
    <t>Jankech Tomáš</t>
  </si>
  <si>
    <t>9.28h</t>
  </si>
  <si>
    <t>14.45h</t>
  </si>
  <si>
    <t>20.05h</t>
  </si>
  <si>
    <t xml:space="preserve">V  Jablonci   dne  13.8.2015    </t>
  </si>
  <si>
    <t>Akce: Soustředění Jablonec n.Nisou</t>
  </si>
  <si>
    <t>Začátek: 10.8.2015</t>
  </si>
  <si>
    <t>3,7/4/4,5</t>
  </si>
  <si>
    <t>18,25h</t>
  </si>
  <si>
    <t>22,51h</t>
  </si>
  <si>
    <t>21,15h</t>
  </si>
  <si>
    <t>20,11h</t>
  </si>
  <si>
    <t>3M4 3696</t>
  </si>
  <si>
    <t>19,32h</t>
  </si>
  <si>
    <t>21,35h</t>
  </si>
  <si>
    <t>19,23h</t>
  </si>
  <si>
    <t>18,33h</t>
  </si>
  <si>
    <t>22,45h</t>
  </si>
  <si>
    <t>21,13h</t>
  </si>
  <si>
    <t>19,14h</t>
  </si>
  <si>
    <t>21,55h</t>
  </si>
  <si>
    <t>19,11h</t>
  </si>
  <si>
    <t>21,05h</t>
  </si>
  <si>
    <t>8B2 6699</t>
  </si>
  <si>
    <t>20,10h</t>
  </si>
  <si>
    <t>22,48h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</si>
</sst>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sz val="10"/>
      <name val="Arial"/>
      <family val="2"/>
    </font>
    <font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u val="double"/>
      <sz val="12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</borders>
  <cellStyleXfs count="16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89">
    <xf numFmtId="0" fontId="0" fillId="0" borderId="0" xfId="0"/>
    <xf numFmtId="0" fontId="7" fillId="0" borderId="0" xfId="5" applyFont="1" applyFill="1" applyBorder="1" applyAlignment="1"/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/>
    </xf>
    <xf numFmtId="0" fontId="10" fillId="0" borderId="0" xfId="0" applyFont="1"/>
    <xf numFmtId="14" fontId="10" fillId="0" borderId="0" xfId="0" applyNumberFormat="1" applyFont="1"/>
    <xf numFmtId="0" fontId="10" fillId="0" borderId="9" xfId="0" applyFont="1" applyBorder="1" applyAlignment="1">
      <alignment horizontal="center" wrapText="1"/>
    </xf>
    <xf numFmtId="0" fontId="11" fillId="0" borderId="0" xfId="0" applyFont="1"/>
    <xf numFmtId="0" fontId="0" fillId="0" borderId="0" xfId="0" applyFont="1" applyFill="1"/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left"/>
    </xf>
    <xf numFmtId="0" fontId="12" fillId="0" borderId="8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0" borderId="2" xfId="0" applyFont="1" applyFill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3" fontId="12" fillId="0" borderId="2" xfId="0" applyNumberFormat="1" applyFont="1" applyBorder="1" applyAlignment="1">
      <alignment horizontal="center" wrapText="1"/>
    </xf>
    <xf numFmtId="0" fontId="13" fillId="0" borderId="0" xfId="0" applyFont="1" applyAlignment="1">
      <alignment vertical="top" wrapText="1"/>
    </xf>
    <xf numFmtId="0" fontId="13" fillId="0" borderId="0" xfId="0" applyFont="1" applyFill="1" applyAlignment="1">
      <alignment vertical="top" wrapText="1"/>
    </xf>
    <xf numFmtId="0" fontId="13" fillId="0" borderId="6" xfId="0" applyFont="1" applyBorder="1" applyAlignment="1">
      <alignment vertical="top" wrapText="1"/>
    </xf>
    <xf numFmtId="0" fontId="14" fillId="0" borderId="0" xfId="0" applyFont="1"/>
    <xf numFmtId="0" fontId="14" fillId="0" borderId="0" xfId="0" applyFont="1" applyFill="1"/>
    <xf numFmtId="0" fontId="15" fillId="0" borderId="3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15" fillId="0" borderId="0" xfId="0" applyFont="1" applyBorder="1" applyAlignment="1">
      <alignment horizontal="center" vertical="top" wrapText="1"/>
    </xf>
    <xf numFmtId="3" fontId="13" fillId="0" borderId="0" xfId="0" applyNumberFormat="1" applyFont="1" applyBorder="1" applyAlignment="1">
      <alignment horizontal="center" wrapText="1"/>
    </xf>
    <xf numFmtId="0" fontId="13" fillId="0" borderId="0" xfId="0" applyFont="1" applyBorder="1" applyAlignment="1">
      <alignment horizontal="center" vertical="top" wrapText="1"/>
    </xf>
    <xf numFmtId="0" fontId="0" fillId="0" borderId="0" xfId="0" applyNumberFormat="1" applyFont="1"/>
    <xf numFmtId="0" fontId="12" fillId="0" borderId="2" xfId="0" applyNumberFormat="1" applyFont="1" applyBorder="1" applyAlignment="1">
      <alignment horizontal="center" wrapText="1"/>
    </xf>
    <xf numFmtId="0" fontId="13" fillId="0" borderId="0" xfId="0" applyNumberFormat="1" applyFont="1" applyBorder="1" applyAlignment="1">
      <alignment horizontal="center" wrapText="1"/>
    </xf>
    <xf numFmtId="0" fontId="8" fillId="0" borderId="0" xfId="0" applyNumberFormat="1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0" fontId="12" fillId="0" borderId="2" xfId="0" applyNumberFormat="1" applyFont="1" applyBorder="1" applyAlignment="1">
      <alignment horizontal="center" wrapText="1"/>
    </xf>
    <xf numFmtId="0" fontId="2" fillId="0" borderId="0" xfId="0" applyFont="1"/>
    <xf numFmtId="0" fontId="2" fillId="0" borderId="0" xfId="0" applyNumberFormat="1" applyFont="1"/>
    <xf numFmtId="0" fontId="17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5" applyFont="1" applyFill="1" applyBorder="1" applyAlignment="1"/>
    <xf numFmtId="0" fontId="16" fillId="0" borderId="0" xfId="0" applyNumberFormat="1" applyFont="1"/>
    <xf numFmtId="0" fontId="17" fillId="0" borderId="0" xfId="0" applyNumberFormat="1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8" fillId="0" borderId="0" xfId="5" applyFont="1" applyFill="1" applyBorder="1" applyAlignment="1">
      <alignment horizontal="center"/>
    </xf>
    <xf numFmtId="0" fontId="12" fillId="0" borderId="8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0" fontId="12" fillId="0" borderId="2" xfId="0" applyNumberFormat="1" applyFont="1" applyBorder="1" applyAlignment="1">
      <alignment horizontal="center" wrapText="1"/>
    </xf>
    <xf numFmtId="0" fontId="20" fillId="0" borderId="3" xfId="0" applyFont="1" applyBorder="1" applyAlignment="1">
      <alignment horizontal="center" vertical="top" wrapText="1"/>
    </xf>
    <xf numFmtId="0" fontId="24" fillId="0" borderId="0" xfId="0" applyFont="1"/>
    <xf numFmtId="0" fontId="26" fillId="0" borderId="0" xfId="0" applyFont="1"/>
    <xf numFmtId="0" fontId="20" fillId="0" borderId="8" xfId="0" applyFont="1" applyBorder="1" applyAlignment="1">
      <alignment wrapText="1"/>
    </xf>
    <xf numFmtId="0" fontId="20" fillId="0" borderId="9" xfId="0" applyFont="1" applyBorder="1" applyAlignment="1">
      <alignment wrapText="1"/>
    </xf>
    <xf numFmtId="0" fontId="27" fillId="0" borderId="14" xfId="0" applyNumberFormat="1" applyFont="1" applyBorder="1" applyAlignment="1"/>
    <xf numFmtId="14" fontId="20" fillId="0" borderId="8" xfId="0" applyNumberFormat="1" applyFont="1" applyBorder="1" applyAlignment="1">
      <alignment horizontal="center" wrapText="1"/>
    </xf>
    <xf numFmtId="14" fontId="20" fillId="0" borderId="9" xfId="0" applyNumberFormat="1" applyFont="1" applyBorder="1" applyAlignment="1">
      <alignment horizontal="center" wrapText="1"/>
    </xf>
    <xf numFmtId="0" fontId="15" fillId="0" borderId="15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14" fontId="21" fillId="0" borderId="8" xfId="0" applyNumberFormat="1" applyFont="1" applyBorder="1" applyAlignment="1">
      <alignment horizontal="center" wrapText="1"/>
    </xf>
    <xf numFmtId="14" fontId="21" fillId="0" borderId="9" xfId="0" applyNumberFormat="1" applyFont="1" applyBorder="1" applyAlignment="1">
      <alignment horizontal="center" wrapText="1"/>
    </xf>
    <xf numFmtId="0" fontId="20" fillId="0" borderId="2" xfId="0" applyFont="1" applyBorder="1" applyAlignment="1">
      <alignment horizontal="center" vertical="top" wrapText="1"/>
    </xf>
    <xf numFmtId="0" fontId="0" fillId="0" borderId="0" xfId="0" applyFont="1" applyAlignment="1">
      <alignment wrapText="1"/>
    </xf>
    <xf numFmtId="0" fontId="12" fillId="0" borderId="2" xfId="0" applyFont="1" applyBorder="1" applyAlignment="1">
      <alignment horizontal="center"/>
    </xf>
    <xf numFmtId="0" fontId="13" fillId="0" borderId="0" xfId="0" applyFont="1" applyAlignment="1">
      <alignment vertical="top"/>
    </xf>
    <xf numFmtId="0" fontId="12" fillId="0" borderId="8" xfId="0" applyFont="1" applyBorder="1" applyAlignment="1">
      <alignment textRotation="90" wrapText="1"/>
    </xf>
    <xf numFmtId="0" fontId="12" fillId="0" borderId="4" xfId="0" applyFont="1" applyBorder="1" applyAlignment="1">
      <alignment textRotation="90" wrapText="1"/>
    </xf>
    <xf numFmtId="0" fontId="12" fillId="0" borderId="9" xfId="0" applyFont="1" applyBorder="1" applyAlignment="1">
      <alignment textRotation="90" wrapText="1"/>
    </xf>
    <xf numFmtId="0" fontId="28" fillId="0" borderId="0" xfId="0" applyFont="1"/>
    <xf numFmtId="0" fontId="28" fillId="0" borderId="0" xfId="0" applyNumberFormat="1" applyFont="1"/>
    <xf numFmtId="0" fontId="21" fillId="0" borderId="0" xfId="0" applyFont="1"/>
    <xf numFmtId="0" fontId="22" fillId="0" borderId="9" xfId="0" applyFont="1" applyBorder="1" applyAlignment="1">
      <alignment horizontal="center" wrapText="1"/>
    </xf>
    <xf numFmtId="14" fontId="22" fillId="0" borderId="8" xfId="0" applyNumberFormat="1" applyFont="1" applyBorder="1" applyAlignment="1">
      <alignment wrapText="1"/>
    </xf>
    <xf numFmtId="14" fontId="13" fillId="0" borderId="9" xfId="0" applyNumberFormat="1" applyFont="1" applyBorder="1" applyAlignment="1">
      <alignment wrapText="1"/>
    </xf>
    <xf numFmtId="0" fontId="20" fillId="0" borderId="9" xfId="0" applyFont="1" applyBorder="1" applyAlignment="1">
      <alignment horizontal="center" wrapText="1"/>
    </xf>
    <xf numFmtId="14" fontId="22" fillId="0" borderId="8" xfId="0" applyNumberFormat="1" applyFont="1" applyBorder="1" applyAlignment="1">
      <alignment horizontal="center" wrapText="1"/>
    </xf>
    <xf numFmtId="14" fontId="22" fillId="0" borderId="9" xfId="0" applyNumberFormat="1" applyFont="1" applyBorder="1" applyAlignment="1">
      <alignment horizontal="center" wrapText="1"/>
    </xf>
    <xf numFmtId="0" fontId="24" fillId="0" borderId="0" xfId="0" applyFont="1" applyAlignment="1">
      <alignment horizontal="center" vertical="center"/>
    </xf>
    <xf numFmtId="0" fontId="20" fillId="0" borderId="8" xfId="0" applyFont="1" applyBorder="1" applyAlignment="1">
      <alignment vertical="center" wrapText="1"/>
    </xf>
    <xf numFmtId="0" fontId="20" fillId="0" borderId="9" xfId="0" applyFont="1" applyBorder="1" applyAlignment="1">
      <alignment vertical="center" wrapText="1"/>
    </xf>
    <xf numFmtId="14" fontId="22" fillId="0" borderId="9" xfId="0" applyNumberFormat="1" applyFont="1" applyBorder="1" applyAlignment="1">
      <alignment vertical="center" wrapText="1"/>
    </xf>
    <xf numFmtId="14" fontId="21" fillId="0" borderId="8" xfId="0" applyNumberFormat="1" applyFont="1" applyBorder="1" applyAlignment="1">
      <alignment vertical="center" wrapText="1"/>
    </xf>
    <xf numFmtId="0" fontId="13" fillId="0" borderId="9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0" borderId="2" xfId="0" applyNumberFormat="1" applyFont="1" applyBorder="1" applyAlignment="1">
      <alignment horizontal="center" wrapText="1"/>
    </xf>
    <xf numFmtId="0" fontId="22" fillId="0" borderId="8" xfId="0" applyFont="1" applyBorder="1" applyAlignment="1">
      <alignment horizontal="center" wrapText="1"/>
    </xf>
    <xf numFmtId="0" fontId="22" fillId="0" borderId="8" xfId="0" applyFont="1" applyBorder="1" applyAlignment="1">
      <alignment horizontal="center" vertical="center" wrapText="1"/>
    </xf>
    <xf numFmtId="0" fontId="24" fillId="0" borderId="0" xfId="0" applyNumberFormat="1" applyFont="1"/>
    <xf numFmtId="14" fontId="21" fillId="0" borderId="9" xfId="0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0" borderId="2" xfId="0" applyNumberFormat="1" applyFont="1" applyBorder="1" applyAlignment="1">
      <alignment horizontal="center" wrapText="1"/>
    </xf>
    <xf numFmtId="0" fontId="21" fillId="0" borderId="8" xfId="0" applyFont="1" applyBorder="1" applyAlignment="1">
      <alignment horizontal="center" wrapText="1"/>
    </xf>
    <xf numFmtId="0" fontId="13" fillId="0" borderId="4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wrapText="1"/>
    </xf>
    <xf numFmtId="14" fontId="22" fillId="0" borderId="4" xfId="0" applyNumberFormat="1" applyFont="1" applyBorder="1" applyAlignment="1">
      <alignment horizontal="center" wrapText="1"/>
    </xf>
    <xf numFmtId="0" fontId="13" fillId="0" borderId="4" xfId="0" applyFont="1" applyBorder="1" applyAlignment="1">
      <alignment horizontal="center" vertical="center" wrapText="1"/>
    </xf>
    <xf numFmtId="3" fontId="13" fillId="0" borderId="4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4" xfId="0" applyNumberFormat="1" applyFont="1" applyBorder="1" applyAlignment="1">
      <alignment horizontal="center" vertical="center" wrapText="1"/>
    </xf>
    <xf numFmtId="14" fontId="22" fillId="0" borderId="8" xfId="0" applyNumberFormat="1" applyFont="1" applyBorder="1" applyAlignment="1">
      <alignment vertical="center" wrapText="1"/>
    </xf>
    <xf numFmtId="0" fontId="22" fillId="0" borderId="9" xfId="0" applyFont="1" applyBorder="1" applyAlignment="1">
      <alignment vertical="center" wrapText="1"/>
    </xf>
    <xf numFmtId="0" fontId="21" fillId="0" borderId="4" xfId="0" applyFont="1" applyBorder="1" applyAlignment="1">
      <alignment horizontal="center" wrapText="1"/>
    </xf>
    <xf numFmtId="14" fontId="13" fillId="0" borderId="4" xfId="0" applyNumberFormat="1" applyFont="1" applyBorder="1" applyAlignment="1">
      <alignment wrapText="1"/>
    </xf>
    <xf numFmtId="14" fontId="21" fillId="0" borderId="4" xfId="0" applyNumberFormat="1" applyFont="1" applyBorder="1" applyAlignment="1">
      <alignment horizontal="center" wrapText="1"/>
    </xf>
    <xf numFmtId="14" fontId="22" fillId="0" borderId="4" xfId="0" applyNumberFormat="1" applyFont="1" applyBorder="1" applyAlignment="1">
      <alignment wrapText="1"/>
    </xf>
    <xf numFmtId="0" fontId="22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NumberFormat="1" applyFont="1" applyFill="1" applyBorder="1"/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 wrapText="1"/>
    </xf>
    <xf numFmtId="0" fontId="15" fillId="0" borderId="8" xfId="0" applyFont="1" applyBorder="1" applyAlignment="1">
      <alignment wrapText="1"/>
    </xf>
    <xf numFmtId="0" fontId="15" fillId="0" borderId="8" xfId="0" applyFont="1" applyBorder="1" applyAlignment="1">
      <alignment horizontal="center" wrapText="1"/>
    </xf>
    <xf numFmtId="3" fontId="10" fillId="0" borderId="0" xfId="0" applyNumberFormat="1" applyFont="1" applyAlignment="1">
      <alignment horizontal="center"/>
    </xf>
    <xf numFmtId="14" fontId="21" fillId="0" borderId="8" xfId="0" applyNumberFormat="1" applyFont="1" applyBorder="1" applyAlignment="1">
      <alignment horizontal="center" wrapText="1"/>
    </xf>
    <xf numFmtId="14" fontId="21" fillId="0" borderId="9" xfId="0" applyNumberFormat="1" applyFont="1" applyBorder="1" applyAlignment="1">
      <alignment horizontal="center" wrapText="1"/>
    </xf>
    <xf numFmtId="14" fontId="21" fillId="0" borderId="8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wrapText="1"/>
    </xf>
    <xf numFmtId="0" fontId="15" fillId="0" borderId="13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/>
    </xf>
    <xf numFmtId="0" fontId="14" fillId="0" borderId="4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14" fontId="21" fillId="0" borderId="8" xfId="0" applyNumberFormat="1" applyFont="1" applyBorder="1" applyAlignment="1">
      <alignment horizontal="center" vertical="center" wrapText="1"/>
    </xf>
    <xf numFmtId="14" fontId="21" fillId="0" borderId="9" xfId="0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wrapText="1"/>
    </xf>
    <xf numFmtId="0" fontId="13" fillId="0" borderId="9" xfId="0" applyFont="1" applyBorder="1" applyAlignment="1">
      <alignment horizontal="center" wrapText="1"/>
    </xf>
    <xf numFmtId="0" fontId="13" fillId="0" borderId="11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14" fontId="14" fillId="0" borderId="8" xfId="0" applyNumberFormat="1" applyFont="1" applyBorder="1" applyAlignment="1">
      <alignment horizontal="center" wrapText="1"/>
    </xf>
    <xf numFmtId="0" fontId="20" fillId="0" borderId="4" xfId="0" applyFont="1" applyBorder="1" applyAlignment="1">
      <alignment wrapText="1"/>
    </xf>
    <xf numFmtId="14" fontId="14" fillId="0" borderId="4" xfId="0" applyNumberFormat="1" applyFont="1" applyBorder="1" applyAlignment="1">
      <alignment horizontal="center" vertical="center" wrapText="1"/>
    </xf>
    <xf numFmtId="14" fontId="14" fillId="0" borderId="9" xfId="0" applyNumberFormat="1" applyFont="1" applyBorder="1" applyAlignment="1">
      <alignment horizontal="center" vertical="center" wrapText="1"/>
    </xf>
    <xf numFmtId="14" fontId="14" fillId="0" borderId="8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30" fillId="0" borderId="0" xfId="5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/>
    </xf>
    <xf numFmtId="0" fontId="13" fillId="0" borderId="8" xfId="0" applyNumberFormat="1" applyFont="1" applyBorder="1" applyAlignment="1">
      <alignment horizontal="center" wrapText="1"/>
    </xf>
    <xf numFmtId="0" fontId="13" fillId="0" borderId="4" xfId="0" applyNumberFormat="1" applyFont="1" applyBorder="1" applyAlignment="1">
      <alignment horizontal="center" wrapText="1"/>
    </xf>
    <xf numFmtId="0" fontId="13" fillId="0" borderId="9" xfId="0" applyNumberFormat="1" applyFont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13" fillId="0" borderId="9" xfId="0" applyFont="1" applyFill="1" applyBorder="1" applyAlignment="1">
      <alignment horizontal="center" wrapText="1"/>
    </xf>
    <xf numFmtId="0" fontId="13" fillId="0" borderId="8" xfId="0" applyFont="1" applyFill="1" applyBorder="1" applyAlignment="1">
      <alignment horizontal="center" wrapText="1"/>
    </xf>
    <xf numFmtId="3" fontId="13" fillId="0" borderId="8" xfId="0" applyNumberFormat="1" applyFont="1" applyBorder="1" applyAlignment="1">
      <alignment horizontal="center" wrapText="1"/>
    </xf>
    <xf numFmtId="3" fontId="13" fillId="0" borderId="9" xfId="0" applyNumberFormat="1" applyFont="1" applyBorder="1" applyAlignment="1">
      <alignment horizontal="center" wrapText="1"/>
    </xf>
    <xf numFmtId="0" fontId="13" fillId="0" borderId="8" xfId="0" applyFont="1" applyBorder="1" applyAlignment="1">
      <alignment horizontal="center" wrapText="1"/>
    </xf>
    <xf numFmtId="0" fontId="13" fillId="0" borderId="9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8" xfId="0" applyNumberFormat="1" applyFont="1" applyBorder="1" applyAlignment="1">
      <alignment horizontal="center" vertical="center" wrapText="1"/>
    </xf>
    <xf numFmtId="0" fontId="13" fillId="0" borderId="9" xfId="0" applyNumberFormat="1" applyFont="1" applyBorder="1" applyAlignment="1">
      <alignment horizontal="center" vertical="center" wrapText="1"/>
    </xf>
    <xf numFmtId="3" fontId="13" fillId="0" borderId="8" xfId="0" applyNumberFormat="1" applyFont="1" applyBorder="1" applyAlignment="1">
      <alignment horizontal="center" vertical="center" wrapText="1"/>
    </xf>
    <xf numFmtId="3" fontId="13" fillId="0" borderId="9" xfId="0" applyNumberFormat="1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wrapText="1"/>
    </xf>
    <xf numFmtId="0" fontId="23" fillId="0" borderId="13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14" fontId="13" fillId="0" borderId="4" xfId="0" applyNumberFormat="1" applyFont="1" applyBorder="1" applyAlignment="1">
      <alignment horizont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22" fillId="0" borderId="8" xfId="0" applyFont="1" applyBorder="1" applyAlignment="1">
      <alignment horizontal="center" wrapText="1"/>
    </xf>
    <xf numFmtId="0" fontId="12" fillId="0" borderId="8" xfId="0" applyFont="1" applyFill="1" applyBorder="1" applyAlignment="1">
      <alignment horizontal="center" wrapText="1"/>
    </xf>
    <xf numFmtId="0" fontId="12" fillId="0" borderId="4" xfId="0" applyFont="1" applyFill="1" applyBorder="1" applyAlignment="1">
      <alignment horizontal="center" wrapText="1"/>
    </xf>
    <xf numFmtId="0" fontId="12" fillId="0" borderId="9" xfId="0" applyFont="1" applyFill="1" applyBorder="1" applyAlignment="1">
      <alignment horizontal="center" wrapText="1"/>
    </xf>
    <xf numFmtId="3" fontId="13" fillId="0" borderId="4" xfId="0" applyNumberFormat="1" applyFont="1" applyBorder="1" applyAlignment="1">
      <alignment horizontal="center" wrapText="1"/>
    </xf>
    <xf numFmtId="0" fontId="22" fillId="0" borderId="8" xfId="0" applyFont="1" applyFill="1" applyBorder="1" applyAlignment="1">
      <alignment horizont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wrapText="1"/>
    </xf>
    <xf numFmtId="0" fontId="12" fillId="0" borderId="2" xfId="0" applyNumberFormat="1" applyFont="1" applyBorder="1" applyAlignment="1">
      <alignment horizontal="center" wrapText="1"/>
    </xf>
    <xf numFmtId="0" fontId="12" fillId="0" borderId="3" xfId="0" applyNumberFormat="1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23" fillId="0" borderId="6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textRotation="90" wrapText="1"/>
    </xf>
    <xf numFmtId="0" fontId="12" fillId="0" borderId="4" xfId="0" applyFont="1" applyBorder="1" applyAlignment="1">
      <alignment horizontal="center" textRotation="90" wrapText="1"/>
    </xf>
    <xf numFmtId="0" fontId="12" fillId="0" borderId="9" xfId="0" applyFont="1" applyBorder="1" applyAlignment="1">
      <alignment horizontal="center" textRotation="90" wrapText="1"/>
    </xf>
    <xf numFmtId="0" fontId="12" fillId="0" borderId="8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7" xfId="0" applyFont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2" xfId="0" applyFont="1" applyBorder="1" applyAlignment="1">
      <alignment wrapText="1"/>
    </xf>
    <xf numFmtId="0" fontId="13" fillId="0" borderId="8" xfId="0" applyFont="1" applyBorder="1" applyAlignment="1">
      <alignment vertical="top" wrapText="1"/>
    </xf>
    <xf numFmtId="0" fontId="13" fillId="0" borderId="9" xfId="0" applyFont="1" applyBorder="1" applyAlignment="1">
      <alignment vertical="top" wrapText="1"/>
    </xf>
    <xf numFmtId="0" fontId="12" fillId="0" borderId="6" xfId="0" applyFont="1" applyBorder="1" applyAlignment="1">
      <alignment horizontal="center" wrapText="1"/>
    </xf>
    <xf numFmtId="0" fontId="13" fillId="0" borderId="7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11" xfId="0" applyFont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0" fontId="29" fillId="0" borderId="7" xfId="0" applyFont="1" applyBorder="1" applyAlignment="1">
      <alignment horizontal="center" vertical="top" wrapText="1"/>
    </xf>
    <xf numFmtId="0" fontId="29" fillId="0" borderId="1" xfId="0" applyFont="1" applyBorder="1" applyAlignment="1">
      <alignment horizontal="center" vertical="top" wrapText="1"/>
    </xf>
    <xf numFmtId="0" fontId="29" fillId="0" borderId="11" xfId="0" applyFont="1" applyBorder="1" applyAlignment="1">
      <alignment horizontal="center" vertical="top" wrapText="1"/>
    </xf>
    <xf numFmtId="0" fontId="29" fillId="0" borderId="3" xfId="0" applyFont="1" applyBorder="1" applyAlignment="1">
      <alignment horizontal="center" vertical="top" wrapText="1"/>
    </xf>
    <xf numFmtId="0" fontId="24" fillId="0" borderId="0" xfId="0" applyFont="1" applyAlignment="1">
      <alignment horizontal="center"/>
    </xf>
    <xf numFmtId="0" fontId="22" fillId="0" borderId="7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0" fontId="22" fillId="0" borderId="11" xfId="0" applyFont="1" applyBorder="1" applyAlignment="1">
      <alignment horizontal="center" vertical="top" wrapText="1"/>
    </xf>
    <xf numFmtId="0" fontId="22" fillId="0" borderId="3" xfId="0" applyFont="1" applyBorder="1" applyAlignment="1">
      <alignment horizontal="center" vertical="top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8" xfId="0" applyNumberFormat="1" applyFont="1" applyBorder="1" applyAlignment="1">
      <alignment horizontal="center" vertical="center" wrapText="1"/>
    </xf>
    <xf numFmtId="0" fontId="22" fillId="0" borderId="9" xfId="0" applyNumberFormat="1" applyFont="1" applyBorder="1" applyAlignment="1">
      <alignment horizontal="center" vertical="center" wrapText="1"/>
    </xf>
    <xf numFmtId="14" fontId="12" fillId="0" borderId="13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 wrapText="1"/>
    </xf>
    <xf numFmtId="3" fontId="22" fillId="0" borderId="9" xfId="0" applyNumberFormat="1" applyFont="1" applyBorder="1" applyAlignment="1">
      <alignment horizontal="center" vertical="center" wrapText="1"/>
    </xf>
    <xf numFmtId="14" fontId="13" fillId="0" borderId="8" xfId="0" applyNumberFormat="1" applyFont="1" applyBorder="1" applyAlignment="1">
      <alignment horizontal="center" wrapText="1"/>
    </xf>
    <xf numFmtId="0" fontId="9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14" fontId="22" fillId="0" borderId="8" xfId="0" applyNumberFormat="1" applyFont="1" applyBorder="1" applyAlignment="1">
      <alignment horizontal="center" vertical="center" wrapText="1"/>
    </xf>
    <xf numFmtId="14" fontId="22" fillId="0" borderId="9" xfId="0" applyNumberFormat="1" applyFont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14" fontId="14" fillId="0" borderId="8" xfId="0" applyNumberFormat="1" applyFont="1" applyBorder="1" applyAlignment="1">
      <alignment horizontal="center" vertical="center" wrapText="1"/>
    </xf>
    <xf numFmtId="14" fontId="14" fillId="0" borderId="9" xfId="0" applyNumberFormat="1" applyFont="1" applyBorder="1" applyAlignment="1">
      <alignment horizontal="center" vertical="center" wrapText="1"/>
    </xf>
  </cellXfs>
  <cellStyles count="169">
    <cellStyle name="Hypertextový odkaz" xfId="1" builtinId="8" hidden="1"/>
    <cellStyle name="Hypertextový odkaz" xfId="3" builtinId="8" hidden="1"/>
    <cellStyle name="Hypertextový odkaz" xfId="9" builtinId="8" hidden="1"/>
    <cellStyle name="Hypertextový odkaz" xfId="11" builtinId="8" hidden="1"/>
    <cellStyle name="Hypertextový odkaz" xfId="13" builtinId="8" hidden="1"/>
    <cellStyle name="Hypertextový odkaz" xfId="15" builtinId="8" hidden="1"/>
    <cellStyle name="Hypertextový odkaz" xfId="17" builtinId="8" hidden="1"/>
    <cellStyle name="Hypertextový odkaz" xfId="19" builtinId="8" hidden="1"/>
    <cellStyle name="Hypertextový odkaz" xfId="21" builtinId="8" hidden="1"/>
    <cellStyle name="Hypertextový odkaz" xfId="23" builtinId="8" hidden="1"/>
    <cellStyle name="Hypertextový odkaz" xfId="25" builtinId="8" hidden="1"/>
    <cellStyle name="Hypertextový odkaz" xfId="27" builtinId="8" hidden="1"/>
    <cellStyle name="Hypertextový odkaz" xfId="29" builtinId="8" hidden="1"/>
    <cellStyle name="Hypertextový odkaz" xfId="31" builtinId="8" hidden="1"/>
    <cellStyle name="Hypertextový odkaz" xfId="33" builtinId="8" hidden="1"/>
    <cellStyle name="Hypertextový odkaz" xfId="35" builtinId="8" hidden="1"/>
    <cellStyle name="Hypertextový odkaz" xfId="37" builtinId="8" hidden="1"/>
    <cellStyle name="Hypertextový odkaz" xfId="39" builtinId="8" hidden="1"/>
    <cellStyle name="Hypertextový odkaz" xfId="41" builtinId="8" hidden="1"/>
    <cellStyle name="Hypertextový odkaz" xfId="43" builtinId="8" hidden="1"/>
    <cellStyle name="Hypertextový odkaz" xfId="45" builtinId="8" hidden="1"/>
    <cellStyle name="Hypertextový odkaz" xfId="47" builtinId="8" hidden="1"/>
    <cellStyle name="Hypertextový odkaz" xfId="49" builtinId="8" hidden="1"/>
    <cellStyle name="Hypertextový odkaz" xfId="51" builtinId="8" hidden="1"/>
    <cellStyle name="Hypertextový odkaz" xfId="53" builtinId="8" hidden="1"/>
    <cellStyle name="Hypertextový odkaz" xfId="55" builtinId="8" hidden="1"/>
    <cellStyle name="Hypertextový odkaz" xfId="57" builtinId="8" hidden="1"/>
    <cellStyle name="Hypertextový odkaz" xfId="59" builtinId="8" hidden="1"/>
    <cellStyle name="Hypertextový odkaz" xfId="61" builtinId="8" hidden="1"/>
    <cellStyle name="Hypertextový odkaz" xfId="63" builtinId="8" hidden="1"/>
    <cellStyle name="Hypertextový odkaz" xfId="65" builtinId="8" hidden="1"/>
    <cellStyle name="Hypertextový odkaz" xfId="67" builtinId="8" hidden="1"/>
    <cellStyle name="Hypertextový odkaz" xfId="69" builtinId="8" hidden="1"/>
    <cellStyle name="Hypertextový odkaz" xfId="71" builtinId="8" hidden="1"/>
    <cellStyle name="Hypertextový odkaz" xfId="73" builtinId="8" hidden="1"/>
    <cellStyle name="Hypertextový odkaz" xfId="75" builtinId="8" hidden="1"/>
    <cellStyle name="Hypertextový odkaz" xfId="77" builtinId="8" hidden="1"/>
    <cellStyle name="Hypertextový odkaz" xfId="79" builtinId="8" hidden="1"/>
    <cellStyle name="Hypertextový odkaz" xfId="81" builtinId="8" hidden="1"/>
    <cellStyle name="Hypertextový odkaz" xfId="83" builtinId="8" hidden="1"/>
    <cellStyle name="Hypertextový odkaz" xfId="85" builtinId="8" hidden="1"/>
    <cellStyle name="Hypertextový odkaz" xfId="87" builtinId="8" hidden="1"/>
    <cellStyle name="Hypertextový odkaz" xfId="89" builtinId="8" hidden="1"/>
    <cellStyle name="Hypertextový odkaz" xfId="91" builtinId="8" hidden="1"/>
    <cellStyle name="Hypertextový odkaz" xfId="93" builtinId="8" hidden="1"/>
    <cellStyle name="Hypertextový odkaz" xfId="95" builtinId="8" hidden="1"/>
    <cellStyle name="Hypertextový odkaz" xfId="97" builtinId="8" hidden="1"/>
    <cellStyle name="Hypertextový odkaz" xfId="99" builtinId="8" hidden="1"/>
    <cellStyle name="Hypertextový odkaz" xfId="101" builtinId="8" hidden="1"/>
    <cellStyle name="Hypertextový odkaz" xfId="103" builtinId="8" hidden="1"/>
    <cellStyle name="Hypertextový odkaz" xfId="105" builtinId="8" hidden="1"/>
    <cellStyle name="Hypertextový odkaz" xfId="107" builtinId="8" hidden="1"/>
    <cellStyle name="Hypertextový odkaz" xfId="109" builtinId="8" hidden="1"/>
    <cellStyle name="Hypertextový odkaz" xfId="111" builtinId="8" hidden="1"/>
    <cellStyle name="Hypertextový odkaz" xfId="113" builtinId="8" hidden="1"/>
    <cellStyle name="Hypertextový odkaz" xfId="115" builtinId="8" hidden="1"/>
    <cellStyle name="Hypertextový odkaz" xfId="117" builtinId="8" hidden="1"/>
    <cellStyle name="Hypertextový odkaz" xfId="119" builtinId="8" hidden="1"/>
    <cellStyle name="Hypertextový odkaz" xfId="121" builtinId="8" hidden="1"/>
    <cellStyle name="Hypertextový odkaz" xfId="123" builtinId="8" hidden="1"/>
    <cellStyle name="Hypertextový odkaz" xfId="125" builtinId="8" hidden="1"/>
    <cellStyle name="Hypertextový odkaz" xfId="127" builtinId="8" hidden="1"/>
    <cellStyle name="Hypertextový odkaz" xfId="129" builtinId="8" hidden="1"/>
    <cellStyle name="Hypertextový odkaz" xfId="131" builtinId="8" hidden="1"/>
    <cellStyle name="Hypertextový odkaz" xfId="133" builtinId="8" hidden="1"/>
    <cellStyle name="Hypertextový odkaz" xfId="135" builtinId="8" hidden="1"/>
    <cellStyle name="Hypertextový odkaz" xfId="137" builtinId="8" hidden="1"/>
    <cellStyle name="Hypertextový odkaz" xfId="139" builtinId="8" hidden="1"/>
    <cellStyle name="Hypertextový odkaz" xfId="141" builtinId="8" hidden="1"/>
    <cellStyle name="Hypertextový odkaz" xfId="143" builtinId="8" hidden="1"/>
    <cellStyle name="Hypertextový odkaz" xfId="145" builtinId="8" hidden="1"/>
    <cellStyle name="Hypertextový odkaz" xfId="147" builtinId="8" hidden="1"/>
    <cellStyle name="Hypertextový odkaz" xfId="149" builtinId="8" hidden="1"/>
    <cellStyle name="Hypertextový odkaz" xfId="151" builtinId="8" hidden="1"/>
    <cellStyle name="Hypertextový odkaz" xfId="153" builtinId="8" hidden="1"/>
    <cellStyle name="Hypertextový odkaz" xfId="155" builtinId="8" hidden="1"/>
    <cellStyle name="Hypertextový odkaz" xfId="157" builtinId="8" hidden="1"/>
    <cellStyle name="Hypertextový odkaz" xfId="159" builtinId="8" hidden="1"/>
    <cellStyle name="Hypertextový odkaz" xfId="161" builtinId="8" hidden="1"/>
    <cellStyle name="Hypertextový odkaz" xfId="163" builtinId="8" hidden="1"/>
    <cellStyle name="Hypertextový odkaz" xfId="165" builtinId="8" hidden="1"/>
    <cellStyle name="Hypertextový odkaz" xfId="167" builtinId="8" hidden="1"/>
    <cellStyle name="Normální" xfId="0" builtinId="0"/>
    <cellStyle name="normální 2 2" xfId="5"/>
    <cellStyle name="Použitý hypertextový odkaz" xfId="2" builtinId="9" hidden="1"/>
    <cellStyle name="Použitý hypertextový odkaz" xfId="4" builtinId="9" hidden="1"/>
    <cellStyle name="Použitý hypertextový odkaz" xfId="6" builtinId="9" hidden="1"/>
    <cellStyle name="Použitý hypertextový odkaz" xfId="7" builtinId="9" hidden="1"/>
    <cellStyle name="Použitý hypertextový odkaz" xfId="8" builtinId="9" hidden="1"/>
    <cellStyle name="Použitý hypertextový odkaz" xfId="10" builtinId="9" hidden="1"/>
    <cellStyle name="Použitý hypertextový odkaz" xfId="12" builtinId="9" hidden="1"/>
    <cellStyle name="Použitý hypertextový odkaz" xfId="14" builtinId="9" hidden="1"/>
    <cellStyle name="Použitý hypertextový odkaz" xfId="16" builtinId="9" hidden="1"/>
    <cellStyle name="Použitý hypertextový odkaz" xfId="18" builtinId="9" hidden="1"/>
    <cellStyle name="Použitý hypertextový odkaz" xfId="20" builtinId="9" hidden="1"/>
    <cellStyle name="Použitý hypertextový odkaz" xfId="22" builtinId="9" hidden="1"/>
    <cellStyle name="Použitý hypertextový odkaz" xfId="24" builtinId="9" hidden="1"/>
    <cellStyle name="Použitý hypertextový odkaz" xfId="26" builtinId="9" hidden="1"/>
    <cellStyle name="Použitý hypertextový odkaz" xfId="28" builtinId="9" hidden="1"/>
    <cellStyle name="Použitý hypertextový odkaz" xfId="30" builtinId="9" hidden="1"/>
    <cellStyle name="Použitý hypertextový odkaz" xfId="32" builtinId="9" hidden="1"/>
    <cellStyle name="Použitý hypertextový odkaz" xfId="34" builtinId="9" hidden="1"/>
    <cellStyle name="Použitý hypertextový odkaz" xfId="36" builtinId="9" hidden="1"/>
    <cellStyle name="Použitý hypertextový odkaz" xfId="38" builtinId="9" hidden="1"/>
    <cellStyle name="Použitý hypertextový odkaz" xfId="40" builtinId="9" hidden="1"/>
    <cellStyle name="Použitý hypertextový odkaz" xfId="42" builtinId="9" hidden="1"/>
    <cellStyle name="Použitý hypertextový odkaz" xfId="44" builtinId="9" hidden="1"/>
    <cellStyle name="Použitý hypertextový odkaz" xfId="46" builtinId="9" hidden="1"/>
    <cellStyle name="Použitý hypertextový odkaz" xfId="48" builtinId="9" hidden="1"/>
    <cellStyle name="Použitý hypertextový odkaz" xfId="50" builtinId="9" hidden="1"/>
    <cellStyle name="Použitý hypertextový odkaz" xfId="52" builtinId="9" hidden="1"/>
    <cellStyle name="Použitý hypertextový odkaz" xfId="54" builtinId="9" hidden="1"/>
    <cellStyle name="Použitý hypertextový odkaz" xfId="56" builtinId="9" hidden="1"/>
    <cellStyle name="Použitý hypertextový odkaz" xfId="58" builtinId="9" hidden="1"/>
    <cellStyle name="Použitý hypertextový odkaz" xfId="60" builtinId="9" hidden="1"/>
    <cellStyle name="Použitý hypertextový odkaz" xfId="62" builtinId="9" hidden="1"/>
    <cellStyle name="Použitý hypertextový odkaz" xfId="64" builtinId="9" hidden="1"/>
    <cellStyle name="Použitý hypertextový odkaz" xfId="66" builtinId="9" hidden="1"/>
    <cellStyle name="Použitý hypertextový odkaz" xfId="68" builtinId="9" hidden="1"/>
    <cellStyle name="Použitý hypertextový odkaz" xfId="70" builtinId="9" hidden="1"/>
    <cellStyle name="Použitý hypertextový odkaz" xfId="72" builtinId="9" hidden="1"/>
    <cellStyle name="Použitý hypertextový odkaz" xfId="74" builtinId="9" hidden="1"/>
    <cellStyle name="Použitý hypertextový odkaz" xfId="76" builtinId="9" hidden="1"/>
    <cellStyle name="Použitý hypertextový odkaz" xfId="78" builtinId="9" hidden="1"/>
    <cellStyle name="Použitý hypertextový odkaz" xfId="80" builtinId="9" hidden="1"/>
    <cellStyle name="Použitý hypertextový odkaz" xfId="82" builtinId="9" hidden="1"/>
    <cellStyle name="Použitý hypertextový odkaz" xfId="84" builtinId="9" hidden="1"/>
    <cellStyle name="Použitý hypertextový odkaz" xfId="86" builtinId="9" hidden="1"/>
    <cellStyle name="Použitý hypertextový odkaz" xfId="88" builtinId="9" hidden="1"/>
    <cellStyle name="Použitý hypertextový odkaz" xfId="90" builtinId="9" hidden="1"/>
    <cellStyle name="Použitý hypertextový odkaz" xfId="92" builtinId="9" hidden="1"/>
    <cellStyle name="Použitý hypertextový odkaz" xfId="94" builtinId="9" hidden="1"/>
    <cellStyle name="Použitý hypertextový odkaz" xfId="96" builtinId="9" hidden="1"/>
    <cellStyle name="Použitý hypertextový odkaz" xfId="98" builtinId="9" hidden="1"/>
    <cellStyle name="Použitý hypertextový odkaz" xfId="100" builtinId="9" hidden="1"/>
    <cellStyle name="Použitý hypertextový odkaz" xfId="102" builtinId="9" hidden="1"/>
    <cellStyle name="Použitý hypertextový odkaz" xfId="104" builtinId="9" hidden="1"/>
    <cellStyle name="Použitý hypertextový odkaz" xfId="106" builtinId="9" hidden="1"/>
    <cellStyle name="Použitý hypertextový odkaz" xfId="108" builtinId="9" hidden="1"/>
    <cellStyle name="Použitý hypertextový odkaz" xfId="110" builtinId="9" hidden="1"/>
    <cellStyle name="Použitý hypertextový odkaz" xfId="112" builtinId="9" hidden="1"/>
    <cellStyle name="Použitý hypertextový odkaz" xfId="114" builtinId="9" hidden="1"/>
    <cellStyle name="Použitý hypertextový odkaz" xfId="116" builtinId="9" hidden="1"/>
    <cellStyle name="Použitý hypertextový odkaz" xfId="118" builtinId="9" hidden="1"/>
    <cellStyle name="Použitý hypertextový odkaz" xfId="120" builtinId="9" hidden="1"/>
    <cellStyle name="Použitý hypertextový odkaz" xfId="122" builtinId="9" hidden="1"/>
    <cellStyle name="Použitý hypertextový odkaz" xfId="124" builtinId="9" hidden="1"/>
    <cellStyle name="Použitý hypertextový odkaz" xfId="126" builtinId="9" hidden="1"/>
    <cellStyle name="Použitý hypertextový odkaz" xfId="128" builtinId="9" hidden="1"/>
    <cellStyle name="Použitý hypertextový odkaz" xfId="130" builtinId="9" hidden="1"/>
    <cellStyle name="Použitý hypertextový odkaz" xfId="132" builtinId="9" hidden="1"/>
    <cellStyle name="Použitý hypertextový odkaz" xfId="134" builtinId="9" hidden="1"/>
    <cellStyle name="Použitý hypertextový odkaz" xfId="136" builtinId="9" hidden="1"/>
    <cellStyle name="Použitý hypertextový odkaz" xfId="138" builtinId="9" hidden="1"/>
    <cellStyle name="Použitý hypertextový odkaz" xfId="140" builtinId="9" hidden="1"/>
    <cellStyle name="Použitý hypertextový odkaz" xfId="142" builtinId="9" hidden="1"/>
    <cellStyle name="Použitý hypertextový odkaz" xfId="144" builtinId="9" hidden="1"/>
    <cellStyle name="Použitý hypertextový odkaz" xfId="146" builtinId="9" hidden="1"/>
    <cellStyle name="Použitý hypertextový odkaz" xfId="148" builtinId="9" hidden="1"/>
    <cellStyle name="Použitý hypertextový odkaz" xfId="150" builtinId="9" hidden="1"/>
    <cellStyle name="Použitý hypertextový odkaz" xfId="152" builtinId="9" hidden="1"/>
    <cellStyle name="Použitý hypertextový odkaz" xfId="154" builtinId="9" hidden="1"/>
    <cellStyle name="Použitý hypertextový odkaz" xfId="156" builtinId="9" hidden="1"/>
    <cellStyle name="Použitý hypertextový odkaz" xfId="158" builtinId="9" hidden="1"/>
    <cellStyle name="Použitý hypertextový odkaz" xfId="160" builtinId="9" hidden="1"/>
    <cellStyle name="Použitý hypertextový odkaz" xfId="162" builtinId="9" hidden="1"/>
    <cellStyle name="Použitý hypertextový odkaz" xfId="164" builtinId="9" hidden="1"/>
    <cellStyle name="Použitý hypertextový odkaz" xfId="166" builtinId="9" hidden="1"/>
    <cellStyle name="Použitý hypertextový odkaz" xfId="168" builtinId="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9"/>
  <sheetViews>
    <sheetView tabSelected="1" zoomScale="125" zoomScaleNormal="125" zoomScalePageLayoutView="125" workbookViewId="0">
      <selection activeCell="K1" sqref="K1"/>
    </sheetView>
  </sheetViews>
  <sheetFormatPr defaultColWidth="8.85546875" defaultRowHeight="15.75" x14ac:dyDescent="0.25"/>
  <cols>
    <col min="1" max="1" width="4.42578125" style="11" customWidth="1"/>
    <col min="2" max="2" width="13.42578125" style="11" customWidth="1"/>
    <col min="3" max="3" width="10.85546875" style="11" customWidth="1"/>
    <col min="4" max="4" width="9.28515625" style="11" customWidth="1"/>
    <col min="5" max="5" width="9" style="11" customWidth="1"/>
    <col min="6" max="6" width="6.42578125" style="11" customWidth="1"/>
    <col min="7" max="7" width="11.140625" style="11" customWidth="1"/>
    <col min="8" max="8" width="7.28515625" style="11" customWidth="1"/>
    <col min="9" max="9" width="7.42578125" style="11" customWidth="1"/>
    <col min="10" max="10" width="9" style="11" customWidth="1"/>
    <col min="11" max="11" width="8.28515625" style="12" customWidth="1"/>
    <col min="12" max="12" width="10.140625" style="11" customWidth="1"/>
    <col min="13" max="13" width="8.7109375" style="11" customWidth="1"/>
    <col min="14" max="14" width="13.28515625" style="35" customWidth="1"/>
    <col min="15" max="15" width="8.85546875" style="11"/>
    <col min="16" max="16" width="17.140625" style="45" customWidth="1"/>
    <col min="17" max="17" width="16.140625" style="45" customWidth="1"/>
    <col min="18" max="18" width="10.85546875" style="53" customWidth="1"/>
    <col min="19" max="19" width="11.140625" style="46" customWidth="1"/>
    <col min="20" max="20" width="13.140625" style="11" customWidth="1"/>
    <col min="21" max="16384" width="8.85546875" style="11"/>
  </cols>
  <sheetData>
    <row r="1" spans="1:21" ht="21" x14ac:dyDescent="0.35">
      <c r="A1" s="9" t="s">
        <v>193</v>
      </c>
      <c r="B1" s="10"/>
      <c r="D1" s="75"/>
      <c r="I1" s="63"/>
      <c r="J1" s="64" t="s">
        <v>97</v>
      </c>
      <c r="K1" s="142" t="s">
        <v>103</v>
      </c>
    </row>
    <row r="2" spans="1:21" ht="17.100000000000001" customHeight="1" thickBot="1" x14ac:dyDescent="0.3">
      <c r="A2" s="207" t="s">
        <v>194</v>
      </c>
      <c r="B2" s="208"/>
      <c r="C2" s="208"/>
      <c r="D2" s="208"/>
      <c r="E2" s="208"/>
      <c r="F2" s="185" t="s">
        <v>195</v>
      </c>
      <c r="G2" s="185"/>
      <c r="H2" s="185"/>
      <c r="I2" s="185"/>
      <c r="J2" s="185" t="s">
        <v>196</v>
      </c>
      <c r="K2" s="185"/>
      <c r="L2" s="185"/>
    </row>
    <row r="3" spans="1:21" ht="18.95" customHeight="1" x14ac:dyDescent="0.25">
      <c r="A3" s="246" t="s">
        <v>0</v>
      </c>
      <c r="B3" s="220" t="s">
        <v>1</v>
      </c>
      <c r="C3" s="209" t="s">
        <v>2</v>
      </c>
      <c r="D3" s="249" t="s">
        <v>55</v>
      </c>
      <c r="E3" s="209" t="s">
        <v>3</v>
      </c>
      <c r="F3" s="252" t="s">
        <v>4</v>
      </c>
      <c r="G3" s="196"/>
      <c r="H3" s="15" t="s">
        <v>63</v>
      </c>
      <c r="I3" s="196" t="s">
        <v>6</v>
      </c>
      <c r="J3" s="209" t="s">
        <v>7</v>
      </c>
      <c r="K3" s="239" t="s">
        <v>96</v>
      </c>
      <c r="L3" s="252" t="s">
        <v>51</v>
      </c>
      <c r="M3" s="196"/>
      <c r="N3" s="234" t="s">
        <v>52</v>
      </c>
    </row>
    <row r="4" spans="1:21" ht="15" customHeight="1" x14ac:dyDescent="0.25">
      <c r="A4" s="247"/>
      <c r="B4" s="221"/>
      <c r="C4" s="210"/>
      <c r="D4" s="250"/>
      <c r="E4" s="210"/>
      <c r="F4" s="199"/>
      <c r="G4" s="197"/>
      <c r="H4" s="16" t="s">
        <v>5</v>
      </c>
      <c r="I4" s="197"/>
      <c r="J4" s="210"/>
      <c r="K4" s="240"/>
      <c r="L4" s="199"/>
      <c r="M4" s="197"/>
      <c r="N4" s="235"/>
    </row>
    <row r="5" spans="1:21" ht="28.5" customHeight="1" thickBot="1" x14ac:dyDescent="0.3">
      <c r="A5" s="248"/>
      <c r="B5" s="222"/>
      <c r="C5" s="211"/>
      <c r="D5" s="251"/>
      <c r="E5" s="211"/>
      <c r="F5" s="17"/>
      <c r="G5" s="18"/>
      <c r="H5" s="8" t="s">
        <v>101</v>
      </c>
      <c r="I5" s="198"/>
      <c r="J5" s="211"/>
      <c r="K5" s="207"/>
      <c r="L5" s="253"/>
      <c r="M5" s="198"/>
      <c r="N5" s="236"/>
      <c r="T5" s="11" t="s">
        <v>92</v>
      </c>
    </row>
    <row r="6" spans="1:21" ht="14.1" customHeight="1" thickBot="1" x14ac:dyDescent="0.3">
      <c r="A6" s="16"/>
      <c r="B6" s="19">
        <v>2</v>
      </c>
      <c r="C6" s="20"/>
      <c r="D6" s="76"/>
      <c r="E6" s="20">
        <v>3</v>
      </c>
      <c r="F6" s="237">
        <v>4</v>
      </c>
      <c r="G6" s="238"/>
      <c r="H6" s="20">
        <v>8</v>
      </c>
      <c r="I6" s="20">
        <v>10</v>
      </c>
      <c r="J6" s="20">
        <v>11</v>
      </c>
      <c r="K6" s="21">
        <v>12</v>
      </c>
      <c r="L6" s="237">
        <v>13</v>
      </c>
      <c r="M6" s="238"/>
      <c r="N6" s="36">
        <v>14</v>
      </c>
      <c r="P6" s="47" t="s">
        <v>30</v>
      </c>
      <c r="Q6" s="48" t="s">
        <v>31</v>
      </c>
      <c r="R6" s="48" t="s">
        <v>7</v>
      </c>
      <c r="S6" s="51" t="s">
        <v>32</v>
      </c>
      <c r="T6" s="2" t="s">
        <v>93</v>
      </c>
      <c r="U6" s="4"/>
    </row>
    <row r="7" spans="1:21" ht="13.5" customHeight="1" thickBot="1" x14ac:dyDescent="0.3">
      <c r="A7" s="194">
        <v>1</v>
      </c>
      <c r="B7" s="225" t="s">
        <v>41</v>
      </c>
      <c r="C7" s="213" t="s">
        <v>26</v>
      </c>
      <c r="D7" s="138" t="s">
        <v>90</v>
      </c>
      <c r="E7" s="145">
        <v>42225</v>
      </c>
      <c r="F7" s="70" t="s">
        <v>9</v>
      </c>
      <c r="G7" s="28" t="s">
        <v>198</v>
      </c>
      <c r="H7" s="183" t="s">
        <v>199</v>
      </c>
      <c r="I7" s="243" t="s">
        <v>200</v>
      </c>
      <c r="J7" s="233" t="s">
        <v>80</v>
      </c>
      <c r="K7" s="205">
        <v>2648</v>
      </c>
      <c r="L7" s="229"/>
      <c r="M7" s="230"/>
      <c r="N7" s="203">
        <v>106510183</v>
      </c>
      <c r="P7" s="49" t="s">
        <v>91</v>
      </c>
      <c r="Q7" s="49" t="s">
        <v>44</v>
      </c>
      <c r="R7" s="54" t="s">
        <v>61</v>
      </c>
      <c r="S7" s="11">
        <v>113966065</v>
      </c>
      <c r="T7" s="11">
        <v>359</v>
      </c>
    </row>
    <row r="8" spans="1:21" ht="13.5" customHeight="1" thickBot="1" x14ac:dyDescent="0.3">
      <c r="A8" s="195"/>
      <c r="B8" s="226"/>
      <c r="C8" s="184"/>
      <c r="D8" s="131" t="s">
        <v>95</v>
      </c>
      <c r="E8" s="105">
        <v>42230</v>
      </c>
      <c r="F8" s="71" t="s">
        <v>13</v>
      </c>
      <c r="G8" s="27" t="s">
        <v>197</v>
      </c>
      <c r="H8" s="184"/>
      <c r="I8" s="244"/>
      <c r="J8" s="228"/>
      <c r="K8" s="206"/>
      <c r="L8" s="231"/>
      <c r="M8" s="232"/>
      <c r="N8" s="204"/>
      <c r="P8" s="49" t="s">
        <v>34</v>
      </c>
      <c r="Q8" s="49" t="s">
        <v>45</v>
      </c>
      <c r="R8" s="55" t="s">
        <v>67</v>
      </c>
      <c r="S8" s="11">
        <v>114641263</v>
      </c>
      <c r="T8" s="11">
        <v>400</v>
      </c>
    </row>
    <row r="9" spans="1:21" ht="13.5" customHeight="1" thickBot="1" x14ac:dyDescent="0.3">
      <c r="A9" s="194">
        <f>A7+1</f>
        <v>2</v>
      </c>
      <c r="B9" s="225" t="s">
        <v>29</v>
      </c>
      <c r="C9" s="183" t="s">
        <v>22</v>
      </c>
      <c r="D9" s="138" t="s">
        <v>90</v>
      </c>
      <c r="E9" s="154">
        <v>42225</v>
      </c>
      <c r="F9" s="71" t="s">
        <v>9</v>
      </c>
      <c r="G9" s="27" t="s">
        <v>201</v>
      </c>
      <c r="H9" s="183">
        <v>4</v>
      </c>
      <c r="I9" s="183">
        <v>614</v>
      </c>
      <c r="J9" s="233" t="s">
        <v>88</v>
      </c>
      <c r="K9" s="205">
        <v>2456</v>
      </c>
      <c r="L9" s="229"/>
      <c r="M9" s="230"/>
      <c r="N9" s="203">
        <v>111593539</v>
      </c>
      <c r="P9" s="47" t="s">
        <v>49</v>
      </c>
      <c r="Q9" s="47" t="s">
        <v>45</v>
      </c>
      <c r="R9" s="48" t="s">
        <v>94</v>
      </c>
      <c r="S9" s="11">
        <v>114641291</v>
      </c>
    </row>
    <row r="10" spans="1:21" ht="13.5" customHeight="1" thickBot="1" x14ac:dyDescent="0.3">
      <c r="A10" s="195"/>
      <c r="B10" s="226"/>
      <c r="C10" s="214"/>
      <c r="D10" s="131" t="s">
        <v>95</v>
      </c>
      <c r="E10" s="155">
        <v>42230</v>
      </c>
      <c r="F10" s="71" t="s">
        <v>13</v>
      </c>
      <c r="G10" s="27" t="s">
        <v>202</v>
      </c>
      <c r="H10" s="184"/>
      <c r="I10" s="184"/>
      <c r="J10" s="228"/>
      <c r="K10" s="206"/>
      <c r="L10" s="231"/>
      <c r="M10" s="232"/>
      <c r="N10" s="204"/>
      <c r="P10" s="11" t="s">
        <v>75</v>
      </c>
      <c r="Q10" s="11" t="s">
        <v>76</v>
      </c>
      <c r="R10" s="54" t="s">
        <v>105</v>
      </c>
      <c r="S10" s="11">
        <v>201500050</v>
      </c>
    </row>
    <row r="11" spans="1:21" ht="13.5" customHeight="1" thickBot="1" x14ac:dyDescent="0.3">
      <c r="A11" s="194">
        <f t="shared" ref="A11" si="0">A9+1</f>
        <v>3</v>
      </c>
      <c r="B11" s="225" t="s">
        <v>86</v>
      </c>
      <c r="C11" s="213" t="s">
        <v>12</v>
      </c>
      <c r="D11" s="138" t="s">
        <v>90</v>
      </c>
      <c r="E11" s="154">
        <v>42225</v>
      </c>
      <c r="F11" s="71" t="s">
        <v>9</v>
      </c>
      <c r="G11" s="27" t="s">
        <v>203</v>
      </c>
      <c r="H11" s="183">
        <v>4</v>
      </c>
      <c r="I11" s="183">
        <v>217</v>
      </c>
      <c r="J11" s="233" t="s">
        <v>87</v>
      </c>
      <c r="K11" s="205">
        <v>868</v>
      </c>
      <c r="L11" s="215"/>
      <c r="M11" s="216"/>
      <c r="N11" s="186">
        <v>202300582</v>
      </c>
      <c r="P11" s="49" t="s">
        <v>35</v>
      </c>
      <c r="Q11" s="49" t="s">
        <v>12</v>
      </c>
      <c r="R11" s="54" t="s">
        <v>68</v>
      </c>
      <c r="S11" s="11">
        <v>201907345</v>
      </c>
      <c r="T11" s="11">
        <v>108</v>
      </c>
    </row>
    <row r="12" spans="1:21" ht="13.5" customHeight="1" thickBot="1" x14ac:dyDescent="0.3">
      <c r="A12" s="195"/>
      <c r="B12" s="226"/>
      <c r="C12" s="214"/>
      <c r="D12" s="131" t="s">
        <v>95</v>
      </c>
      <c r="E12" s="155">
        <v>42230</v>
      </c>
      <c r="F12" s="146" t="s">
        <v>13</v>
      </c>
      <c r="G12" s="27" t="s">
        <v>204</v>
      </c>
      <c r="H12" s="184"/>
      <c r="I12" s="184"/>
      <c r="J12" s="228"/>
      <c r="K12" s="206"/>
      <c r="L12" s="217"/>
      <c r="M12" s="218"/>
      <c r="N12" s="188"/>
      <c r="P12" s="49" t="s">
        <v>53</v>
      </c>
      <c r="Q12" s="49" t="s">
        <v>47</v>
      </c>
      <c r="R12" s="54" t="s">
        <v>106</v>
      </c>
      <c r="S12" s="11">
        <v>111620505</v>
      </c>
      <c r="T12" s="11">
        <v>247</v>
      </c>
    </row>
    <row r="13" spans="1:21" ht="13.5" customHeight="1" thickBot="1" x14ac:dyDescent="0.3">
      <c r="A13" s="194">
        <f t="shared" ref="A13" si="1">A11+1</f>
        <v>4</v>
      </c>
      <c r="B13" s="225" t="s">
        <v>27</v>
      </c>
      <c r="C13" s="183" t="s">
        <v>28</v>
      </c>
      <c r="D13" s="138" t="s">
        <v>90</v>
      </c>
      <c r="E13" s="154">
        <v>42225</v>
      </c>
      <c r="F13" s="27" t="s">
        <v>9</v>
      </c>
      <c r="G13" s="27" t="s">
        <v>205</v>
      </c>
      <c r="H13" s="183">
        <v>3.7</v>
      </c>
      <c r="I13" s="245">
        <v>156</v>
      </c>
      <c r="J13" s="233" t="s">
        <v>123</v>
      </c>
      <c r="K13" s="205">
        <v>577</v>
      </c>
      <c r="L13" s="229"/>
      <c r="M13" s="230"/>
      <c r="N13" s="186">
        <v>204973622</v>
      </c>
      <c r="P13" s="49" t="s">
        <v>36</v>
      </c>
      <c r="Q13" s="49" t="s">
        <v>28</v>
      </c>
      <c r="R13" s="54" t="s">
        <v>69</v>
      </c>
      <c r="S13" s="11">
        <v>108843093</v>
      </c>
      <c r="T13" s="11">
        <v>78</v>
      </c>
    </row>
    <row r="14" spans="1:21" ht="13.5" customHeight="1" thickBot="1" x14ac:dyDescent="0.3">
      <c r="A14" s="195"/>
      <c r="B14" s="226"/>
      <c r="C14" s="184"/>
      <c r="D14" s="131" t="s">
        <v>95</v>
      </c>
      <c r="E14" s="155">
        <v>42230</v>
      </c>
      <c r="F14" s="27" t="s">
        <v>13</v>
      </c>
      <c r="G14" s="27" t="s">
        <v>206</v>
      </c>
      <c r="H14" s="184"/>
      <c r="I14" s="184"/>
      <c r="J14" s="228"/>
      <c r="K14" s="206"/>
      <c r="L14" s="231"/>
      <c r="M14" s="232"/>
      <c r="N14" s="188"/>
      <c r="P14" s="49" t="s">
        <v>37</v>
      </c>
      <c r="Q14" s="49" t="s">
        <v>46</v>
      </c>
      <c r="R14" s="55" t="s">
        <v>70</v>
      </c>
      <c r="S14" s="11">
        <v>200721999</v>
      </c>
      <c r="T14" s="11">
        <v>103</v>
      </c>
    </row>
    <row r="15" spans="1:21" ht="13.5" customHeight="1" thickBot="1" x14ac:dyDescent="0.3">
      <c r="A15" s="194">
        <v>5</v>
      </c>
      <c r="B15" s="241" t="s">
        <v>186</v>
      </c>
      <c r="C15" s="183" t="s">
        <v>12</v>
      </c>
      <c r="D15" s="138" t="s">
        <v>90</v>
      </c>
      <c r="E15" s="154">
        <v>42229</v>
      </c>
      <c r="F15" s="27" t="s">
        <v>9</v>
      </c>
      <c r="G15" s="27" t="s">
        <v>208</v>
      </c>
      <c r="H15" s="183">
        <v>3.7</v>
      </c>
      <c r="I15" s="183">
        <v>217</v>
      </c>
      <c r="J15" s="227" t="s">
        <v>142</v>
      </c>
      <c r="K15" s="205">
        <v>803</v>
      </c>
      <c r="L15" s="215"/>
      <c r="M15" s="216"/>
      <c r="N15" s="203">
        <v>200039868</v>
      </c>
      <c r="O15" s="67"/>
      <c r="P15" s="49" t="s">
        <v>19</v>
      </c>
      <c r="Q15" s="49" t="s">
        <v>71</v>
      </c>
      <c r="R15" s="55" t="s">
        <v>72</v>
      </c>
      <c r="S15" s="11">
        <v>200773369</v>
      </c>
      <c r="T15" s="11">
        <v>94</v>
      </c>
    </row>
    <row r="16" spans="1:21" ht="13.5" customHeight="1" thickBot="1" x14ac:dyDescent="0.3">
      <c r="A16" s="195"/>
      <c r="B16" s="242"/>
      <c r="C16" s="214"/>
      <c r="D16" s="131" t="s">
        <v>95</v>
      </c>
      <c r="E16" s="155">
        <v>42230</v>
      </c>
      <c r="F16" s="146" t="s">
        <v>13</v>
      </c>
      <c r="G16" s="27" t="s">
        <v>209</v>
      </c>
      <c r="H16" s="184"/>
      <c r="I16" s="184"/>
      <c r="J16" s="228"/>
      <c r="K16" s="206"/>
      <c r="L16" s="217"/>
      <c r="M16" s="218"/>
      <c r="N16" s="204"/>
      <c r="O16" s="67"/>
      <c r="P16" s="49" t="s">
        <v>20</v>
      </c>
      <c r="Q16" s="49" t="s">
        <v>47</v>
      </c>
      <c r="R16" s="55" t="s">
        <v>94</v>
      </c>
      <c r="S16" s="11">
        <v>115276431</v>
      </c>
    </row>
    <row r="17" spans="1:20" ht="13.5" customHeight="1" thickBot="1" x14ac:dyDescent="0.3">
      <c r="A17" s="194">
        <f t="shared" ref="A17" si="2">A15+1</f>
        <v>6</v>
      </c>
      <c r="B17" s="191" t="s">
        <v>207</v>
      </c>
      <c r="C17" s="183" t="s">
        <v>12</v>
      </c>
      <c r="D17" s="138" t="s">
        <v>90</v>
      </c>
      <c r="E17" s="154">
        <v>42225</v>
      </c>
      <c r="F17" s="27" t="s">
        <v>9</v>
      </c>
      <c r="G17" s="27" t="s">
        <v>210</v>
      </c>
      <c r="H17" s="183">
        <v>3.7</v>
      </c>
      <c r="I17" s="183">
        <v>217</v>
      </c>
      <c r="J17" s="183" t="s">
        <v>131</v>
      </c>
      <c r="K17" s="205">
        <v>803</v>
      </c>
      <c r="L17" s="215"/>
      <c r="M17" s="216"/>
      <c r="N17" s="203">
        <v>111231324</v>
      </c>
      <c r="P17" s="49" t="s">
        <v>56</v>
      </c>
      <c r="Q17" s="49" t="s">
        <v>57</v>
      </c>
      <c r="R17" s="54" t="s">
        <v>107</v>
      </c>
      <c r="S17" s="11">
        <v>113018372</v>
      </c>
      <c r="T17" s="11">
        <v>253</v>
      </c>
    </row>
    <row r="18" spans="1:20" ht="13.5" customHeight="1" thickBot="1" x14ac:dyDescent="0.3">
      <c r="A18" s="195"/>
      <c r="B18" s="190"/>
      <c r="C18" s="184"/>
      <c r="D18" s="131" t="s">
        <v>95</v>
      </c>
      <c r="E18" s="155">
        <v>42230</v>
      </c>
      <c r="F18" s="146" t="s">
        <v>13</v>
      </c>
      <c r="G18" s="27" t="s">
        <v>204</v>
      </c>
      <c r="H18" s="184"/>
      <c r="I18" s="184"/>
      <c r="J18" s="184"/>
      <c r="K18" s="206"/>
      <c r="L18" s="217"/>
      <c r="M18" s="218"/>
      <c r="N18" s="204"/>
      <c r="P18" s="49" t="s">
        <v>21</v>
      </c>
      <c r="Q18" s="49" t="s">
        <v>47</v>
      </c>
      <c r="R18" s="55" t="s">
        <v>94</v>
      </c>
      <c r="S18" s="11">
        <v>113869134</v>
      </c>
    </row>
    <row r="19" spans="1:20" ht="13.5" customHeight="1" thickBot="1" x14ac:dyDescent="0.3">
      <c r="A19" s="194">
        <f t="shared" ref="A19" si="3">A17+1</f>
        <v>7</v>
      </c>
      <c r="B19" s="225"/>
      <c r="C19" s="183"/>
      <c r="D19" s="141"/>
      <c r="E19" s="167"/>
      <c r="F19" s="27" t="s">
        <v>9</v>
      </c>
      <c r="G19" s="27"/>
      <c r="H19" s="183"/>
      <c r="I19" s="183"/>
      <c r="J19" s="183"/>
      <c r="K19" s="205"/>
      <c r="L19" s="215"/>
      <c r="M19" s="216"/>
      <c r="N19" s="203"/>
      <c r="P19" s="49" t="s">
        <v>23</v>
      </c>
      <c r="Q19" s="49" t="s">
        <v>78</v>
      </c>
      <c r="R19" s="55" t="s">
        <v>77</v>
      </c>
      <c r="S19" s="11">
        <v>114030500</v>
      </c>
      <c r="T19" s="11">
        <v>203</v>
      </c>
    </row>
    <row r="20" spans="1:20" ht="13.5" customHeight="1" thickBot="1" x14ac:dyDescent="0.3">
      <c r="A20" s="195"/>
      <c r="B20" s="226"/>
      <c r="C20" s="184"/>
      <c r="D20" s="139"/>
      <c r="E20" s="69"/>
      <c r="F20" s="27" t="s">
        <v>13</v>
      </c>
      <c r="G20" s="27"/>
      <c r="H20" s="184"/>
      <c r="I20" s="184"/>
      <c r="J20" s="184"/>
      <c r="K20" s="206"/>
      <c r="L20" s="217"/>
      <c r="M20" s="218"/>
      <c r="N20" s="204"/>
      <c r="P20" s="49" t="s">
        <v>54</v>
      </c>
      <c r="Q20" s="49" t="s">
        <v>47</v>
      </c>
      <c r="R20" s="54" t="s">
        <v>79</v>
      </c>
      <c r="S20" s="11">
        <v>202099720</v>
      </c>
      <c r="T20" s="11">
        <v>247</v>
      </c>
    </row>
    <row r="21" spans="1:20" ht="13.5" customHeight="1" thickBot="1" x14ac:dyDescent="0.3">
      <c r="A21" s="186">
        <v>8</v>
      </c>
      <c r="B21" s="191"/>
      <c r="C21" s="183"/>
      <c r="D21" s="141"/>
      <c r="E21" s="143"/>
      <c r="F21" s="27" t="s">
        <v>9</v>
      </c>
      <c r="G21" s="27"/>
      <c r="H21" s="183"/>
      <c r="I21" s="183"/>
      <c r="J21" s="183"/>
      <c r="K21" s="205"/>
      <c r="L21" s="215"/>
      <c r="M21" s="216"/>
      <c r="N21" s="203"/>
      <c r="P21" s="52" t="s">
        <v>117</v>
      </c>
      <c r="R21" s="132" t="s">
        <v>116</v>
      </c>
      <c r="S21" s="46">
        <v>114650547</v>
      </c>
    </row>
    <row r="22" spans="1:20" ht="13.5" customHeight="1" thickBot="1" x14ac:dyDescent="0.3">
      <c r="A22" s="188"/>
      <c r="B22" s="190"/>
      <c r="C22" s="184"/>
      <c r="D22" s="139"/>
      <c r="E22" s="144"/>
      <c r="F22" s="146" t="s">
        <v>13</v>
      </c>
      <c r="G22" s="27"/>
      <c r="H22" s="184"/>
      <c r="I22" s="184"/>
      <c r="J22" s="184"/>
      <c r="K22" s="206"/>
      <c r="L22" s="217"/>
      <c r="M22" s="218"/>
      <c r="N22" s="204"/>
      <c r="P22" s="11" t="s">
        <v>111</v>
      </c>
      <c r="R22" s="132" t="s">
        <v>112</v>
      </c>
      <c r="S22" s="11">
        <v>200671248</v>
      </c>
    </row>
    <row r="23" spans="1:20" ht="13.5" customHeight="1" thickBot="1" x14ac:dyDescent="0.3">
      <c r="A23" s="194">
        <f t="shared" ref="A23:A25" si="4">A21+1</f>
        <v>9</v>
      </c>
      <c r="B23" s="191"/>
      <c r="C23" s="194"/>
      <c r="D23" s="140"/>
      <c r="E23" s="68"/>
      <c r="F23" s="27" t="s">
        <v>9</v>
      </c>
      <c r="G23" s="62"/>
      <c r="H23" s="194"/>
      <c r="I23" s="194"/>
      <c r="J23" s="194"/>
      <c r="K23" s="192"/>
      <c r="L23" s="215"/>
      <c r="M23" s="216"/>
      <c r="N23" s="186"/>
      <c r="P23" s="11" t="s">
        <v>18</v>
      </c>
      <c r="S23" s="11">
        <v>115079332</v>
      </c>
    </row>
    <row r="24" spans="1:20" ht="13.5" customHeight="1" thickBot="1" x14ac:dyDescent="0.3">
      <c r="A24" s="195"/>
      <c r="B24" s="190"/>
      <c r="C24" s="195"/>
      <c r="D24" s="139"/>
      <c r="E24" s="69"/>
      <c r="F24" s="27" t="s">
        <v>13</v>
      </c>
      <c r="G24" s="62"/>
      <c r="H24" s="195"/>
      <c r="I24" s="195"/>
      <c r="J24" s="195"/>
      <c r="K24" s="193"/>
      <c r="L24" s="217"/>
      <c r="M24" s="218"/>
      <c r="N24" s="188"/>
      <c r="P24" s="11" t="s">
        <v>24</v>
      </c>
      <c r="R24" s="132" t="s">
        <v>114</v>
      </c>
      <c r="S24" s="11">
        <v>200695289</v>
      </c>
    </row>
    <row r="25" spans="1:20" ht="13.5" customHeight="1" thickBot="1" x14ac:dyDescent="0.3">
      <c r="A25" s="194">
        <f t="shared" si="4"/>
        <v>10</v>
      </c>
      <c r="B25" s="224"/>
      <c r="C25" s="219"/>
      <c r="D25" s="65"/>
      <c r="E25" s="68"/>
      <c r="F25" s="27" t="s">
        <v>9</v>
      </c>
      <c r="G25" s="62"/>
      <c r="H25" s="194"/>
      <c r="I25" s="194"/>
      <c r="J25" s="219"/>
      <c r="K25" s="192"/>
      <c r="L25" s="215"/>
      <c r="M25" s="216"/>
      <c r="N25" s="186"/>
      <c r="P25" s="11" t="s">
        <v>40</v>
      </c>
      <c r="R25" s="132" t="s">
        <v>113</v>
      </c>
      <c r="S25" s="11">
        <v>201790997</v>
      </c>
    </row>
    <row r="26" spans="1:20" ht="13.5" customHeight="1" thickBot="1" x14ac:dyDescent="0.3">
      <c r="A26" s="195"/>
      <c r="B26" s="190"/>
      <c r="C26" s="195"/>
      <c r="D26" s="66"/>
      <c r="E26" s="69"/>
      <c r="F26" s="29" t="s">
        <v>13</v>
      </c>
      <c r="G26" s="74"/>
      <c r="H26" s="200"/>
      <c r="I26" s="200"/>
      <c r="J26" s="195"/>
      <c r="K26" s="223"/>
      <c r="L26" s="217"/>
      <c r="M26" s="218"/>
      <c r="N26" s="187"/>
      <c r="P26" s="11" t="s">
        <v>25</v>
      </c>
      <c r="S26" s="11">
        <v>106957632</v>
      </c>
    </row>
    <row r="27" spans="1:20" ht="14.25" customHeight="1" x14ac:dyDescent="0.25">
      <c r="A27" s="22"/>
      <c r="B27" s="23"/>
      <c r="C27" s="22"/>
      <c r="D27" s="22"/>
      <c r="E27" s="22"/>
      <c r="F27" s="24"/>
      <c r="G27" s="254" t="s">
        <v>8</v>
      </c>
      <c r="H27" s="256"/>
      <c r="I27" s="194"/>
      <c r="J27" s="194"/>
      <c r="K27" s="192">
        <f>SUM(K7:K26)</f>
        <v>8155</v>
      </c>
      <c r="L27" s="259"/>
      <c r="M27" s="260"/>
      <c r="N27" s="186"/>
      <c r="P27" s="52" t="s">
        <v>38</v>
      </c>
      <c r="R27" s="132" t="s">
        <v>122</v>
      </c>
    </row>
    <row r="28" spans="1:20" ht="14.25" customHeight="1" thickBot="1" x14ac:dyDescent="0.3">
      <c r="A28" s="22"/>
      <c r="B28" s="23"/>
      <c r="C28" s="22"/>
      <c r="D28" s="22"/>
      <c r="E28" s="77"/>
      <c r="F28" s="22"/>
      <c r="G28" s="255"/>
      <c r="H28" s="257"/>
      <c r="I28" s="195"/>
      <c r="J28" s="195"/>
      <c r="K28" s="193"/>
      <c r="L28" s="261"/>
      <c r="M28" s="262"/>
      <c r="N28" s="188"/>
      <c r="P28" s="52" t="s">
        <v>126</v>
      </c>
      <c r="R28" s="132" t="s">
        <v>125</v>
      </c>
      <c r="S28" s="46">
        <v>115384931</v>
      </c>
    </row>
    <row r="29" spans="1:20" ht="15" x14ac:dyDescent="0.25">
      <c r="A29" s="25" t="s">
        <v>211</v>
      </c>
      <c r="B29" s="10"/>
      <c r="P29" s="11" t="s">
        <v>129</v>
      </c>
      <c r="Q29" s="11"/>
      <c r="R29" s="54" t="s">
        <v>128</v>
      </c>
      <c r="S29" s="11">
        <v>113546629</v>
      </c>
    </row>
    <row r="30" spans="1:20" ht="15" x14ac:dyDescent="0.25">
      <c r="A30" s="83"/>
      <c r="B30" s="26" t="s">
        <v>16</v>
      </c>
      <c r="F30" s="25" t="s">
        <v>17</v>
      </c>
      <c r="L30" s="81" t="s">
        <v>102</v>
      </c>
      <c r="N30" s="82">
        <v>202132</v>
      </c>
      <c r="P30" s="11" t="s">
        <v>133</v>
      </c>
      <c r="Q30" s="11"/>
      <c r="R30" s="54" t="s">
        <v>131</v>
      </c>
      <c r="S30" s="11">
        <v>111231324</v>
      </c>
    </row>
    <row r="31" spans="1:20" ht="15.95" customHeight="1" x14ac:dyDescent="0.25">
      <c r="A31" s="30"/>
      <c r="B31" s="31"/>
      <c r="C31" s="30"/>
      <c r="D31" s="30"/>
      <c r="E31" s="30"/>
      <c r="F31" s="32"/>
      <c r="G31" s="32"/>
      <c r="H31" s="30"/>
      <c r="I31" s="30"/>
      <c r="J31" s="30"/>
      <c r="K31" s="33"/>
      <c r="L31" s="34"/>
      <c r="M31" s="34"/>
      <c r="N31" s="37"/>
      <c r="P31" s="11"/>
      <c r="Q31" s="11"/>
      <c r="R31" s="54"/>
      <c r="S31" s="11"/>
    </row>
    <row r="32" spans="1:20" ht="15" x14ac:dyDescent="0.25">
      <c r="A32" s="30"/>
      <c r="B32" s="31"/>
      <c r="C32" s="30"/>
      <c r="D32" s="30"/>
      <c r="E32" s="30"/>
      <c r="F32" s="32"/>
      <c r="G32" s="32"/>
      <c r="H32" s="30"/>
      <c r="I32" s="30"/>
      <c r="J32" s="30"/>
      <c r="K32" s="33"/>
      <c r="L32" s="34"/>
      <c r="M32" s="34"/>
      <c r="N32" s="37"/>
      <c r="P32" s="11"/>
      <c r="Q32" s="11"/>
      <c r="R32" s="54"/>
      <c r="S32" s="11"/>
    </row>
    <row r="33" spans="1:19" ht="15" x14ac:dyDescent="0.25">
      <c r="A33" s="30"/>
      <c r="B33" s="31"/>
      <c r="C33" s="30"/>
      <c r="D33" s="30"/>
      <c r="E33" s="30"/>
      <c r="F33" s="32"/>
      <c r="G33" s="32"/>
      <c r="H33" s="30"/>
      <c r="I33" s="30"/>
      <c r="J33" s="30"/>
      <c r="K33" s="33"/>
      <c r="L33" s="34"/>
      <c r="M33" s="34"/>
      <c r="N33" s="37"/>
      <c r="P33" s="11"/>
      <c r="Q33" s="11"/>
      <c r="R33" s="54"/>
      <c r="S33" s="11"/>
    </row>
    <row r="34" spans="1:19" ht="15" customHeight="1" x14ac:dyDescent="0.25">
      <c r="A34" s="30"/>
      <c r="B34" s="31"/>
      <c r="C34" s="30"/>
      <c r="D34" s="30"/>
      <c r="E34" s="30"/>
      <c r="F34" s="32"/>
      <c r="G34" s="32"/>
      <c r="H34" s="30"/>
      <c r="I34" s="30"/>
      <c r="J34" s="30"/>
      <c r="K34" s="33"/>
      <c r="L34" s="34"/>
      <c r="M34" s="34"/>
      <c r="N34" s="37"/>
      <c r="P34" s="11"/>
      <c r="Q34" s="11"/>
      <c r="R34" s="54"/>
      <c r="S34" s="11"/>
    </row>
    <row r="35" spans="1:19" ht="18" customHeight="1" x14ac:dyDescent="0.25">
      <c r="A35" s="30"/>
      <c r="B35" s="31"/>
      <c r="C35" s="30"/>
      <c r="D35" s="30"/>
      <c r="E35" s="30"/>
      <c r="F35" s="32"/>
      <c r="G35" s="32"/>
      <c r="H35" s="30"/>
      <c r="I35" s="30"/>
      <c r="J35" s="30"/>
      <c r="K35" s="33"/>
      <c r="L35" s="34"/>
      <c r="M35" s="34"/>
      <c r="N35" s="37"/>
      <c r="P35" s="11"/>
      <c r="Q35" s="11"/>
      <c r="R35" s="54"/>
      <c r="S35" s="11"/>
    </row>
    <row r="36" spans="1:19" ht="18" customHeight="1" x14ac:dyDescent="0.35">
      <c r="A36" s="9"/>
      <c r="B36" s="10"/>
      <c r="P36" s="11"/>
      <c r="Q36" s="11"/>
      <c r="R36" s="54"/>
      <c r="S36" s="11"/>
    </row>
    <row r="37" spans="1:19" ht="18" customHeight="1" thickBot="1" x14ac:dyDescent="0.3">
      <c r="A37" s="13"/>
      <c r="B37" s="6"/>
      <c r="C37" s="6"/>
      <c r="F37" s="13"/>
      <c r="G37" s="7"/>
      <c r="I37" s="14"/>
      <c r="J37" s="14"/>
      <c r="K37" s="7"/>
      <c r="P37" s="11"/>
      <c r="Q37" s="11"/>
      <c r="R37" s="54"/>
      <c r="S37" s="11"/>
    </row>
    <row r="38" spans="1:19" ht="18" customHeight="1" x14ac:dyDescent="0.25">
      <c r="A38" s="78"/>
      <c r="B38" s="220"/>
      <c r="C38" s="209"/>
      <c r="D38" s="209"/>
      <c r="E38" s="209"/>
      <c r="F38" s="252"/>
      <c r="G38" s="196"/>
      <c r="H38" s="15"/>
      <c r="I38" s="196"/>
      <c r="J38" s="209"/>
      <c r="K38" s="258"/>
      <c r="L38" s="252"/>
      <c r="M38" s="196"/>
      <c r="N38" s="234"/>
      <c r="P38" s="11"/>
      <c r="Q38" s="11"/>
      <c r="R38" s="54"/>
      <c r="S38" s="11"/>
    </row>
    <row r="39" spans="1:19" ht="18" customHeight="1" x14ac:dyDescent="0.25">
      <c r="A39" s="79"/>
      <c r="B39" s="221"/>
      <c r="C39" s="210"/>
      <c r="D39" s="210"/>
      <c r="E39" s="210"/>
      <c r="F39" s="199"/>
      <c r="G39" s="197"/>
      <c r="H39" s="16"/>
      <c r="I39" s="197"/>
      <c r="J39" s="210"/>
      <c r="K39" s="240"/>
      <c r="L39" s="199"/>
      <c r="M39" s="197"/>
      <c r="N39" s="235"/>
      <c r="P39" s="11"/>
      <c r="Q39" s="11"/>
      <c r="R39" s="54"/>
      <c r="S39" s="11"/>
    </row>
    <row r="40" spans="1:19" ht="18" customHeight="1" thickBot="1" x14ac:dyDescent="0.3">
      <c r="A40" s="80"/>
      <c r="B40" s="222"/>
      <c r="C40" s="211"/>
      <c r="D40" s="211"/>
      <c r="E40" s="211"/>
      <c r="F40" s="17"/>
      <c r="G40" s="18"/>
      <c r="H40" s="8"/>
      <c r="I40" s="198"/>
      <c r="J40" s="211"/>
      <c r="K40" s="207"/>
      <c r="L40" s="253"/>
      <c r="M40" s="198"/>
      <c r="N40" s="236"/>
      <c r="P40" s="11"/>
      <c r="Q40" s="11"/>
      <c r="R40" s="54"/>
      <c r="S40" s="11"/>
    </row>
    <row r="41" spans="1:19" ht="16.5" customHeight="1" thickBot="1" x14ac:dyDescent="0.3">
      <c r="A41" s="200"/>
      <c r="B41" s="189"/>
      <c r="C41" s="200"/>
      <c r="D41" s="200"/>
      <c r="E41" s="212"/>
      <c r="F41" s="27"/>
      <c r="G41" s="27"/>
      <c r="H41" s="201"/>
      <c r="I41" s="200"/>
      <c r="J41" s="194"/>
      <c r="K41" s="223"/>
      <c r="L41" s="215"/>
      <c r="M41" s="216"/>
      <c r="N41" s="187"/>
      <c r="P41" s="11"/>
      <c r="Q41" s="11"/>
      <c r="R41" s="54"/>
      <c r="S41" s="11"/>
    </row>
    <row r="42" spans="1:19" thickBot="1" x14ac:dyDescent="0.3">
      <c r="A42" s="195"/>
      <c r="B42" s="190"/>
      <c r="C42" s="195"/>
      <c r="D42" s="195"/>
      <c r="E42" s="195"/>
      <c r="F42" s="27"/>
      <c r="G42" s="27"/>
      <c r="H42" s="202"/>
      <c r="I42" s="195"/>
      <c r="J42" s="195"/>
      <c r="K42" s="193"/>
      <c r="L42" s="217"/>
      <c r="M42" s="218"/>
      <c r="N42" s="188"/>
      <c r="P42" s="11"/>
      <c r="Q42" s="11"/>
      <c r="R42" s="54"/>
      <c r="S42" s="11"/>
    </row>
    <row r="43" spans="1:19" ht="15.75" customHeight="1" thickBot="1" x14ac:dyDescent="0.3">
      <c r="A43" s="194"/>
      <c r="B43" s="191"/>
      <c r="C43" s="194"/>
      <c r="D43" s="200"/>
      <c r="E43" s="212"/>
      <c r="F43" s="27"/>
      <c r="G43" s="27"/>
      <c r="H43" s="194"/>
      <c r="I43" s="194"/>
      <c r="J43" s="194"/>
      <c r="K43" s="192"/>
      <c r="L43" s="215"/>
      <c r="M43" s="216"/>
      <c r="N43" s="186"/>
      <c r="P43" s="11"/>
      <c r="Q43" s="11"/>
      <c r="R43" s="54"/>
      <c r="S43" s="11"/>
    </row>
    <row r="44" spans="1:19" ht="14.25" customHeight="1" thickBot="1" x14ac:dyDescent="0.3">
      <c r="A44" s="195"/>
      <c r="B44" s="190"/>
      <c r="C44" s="195"/>
      <c r="D44" s="195"/>
      <c r="E44" s="195"/>
      <c r="F44" s="27"/>
      <c r="G44" s="27"/>
      <c r="H44" s="195"/>
      <c r="I44" s="195"/>
      <c r="J44" s="195"/>
      <c r="K44" s="193"/>
      <c r="L44" s="217"/>
      <c r="M44" s="218"/>
      <c r="N44" s="188"/>
      <c r="P44" s="11"/>
      <c r="Q44" s="11"/>
      <c r="R44" s="54"/>
      <c r="S44" s="11"/>
    </row>
    <row r="45" spans="1:19" ht="14.25" customHeight="1" thickBot="1" x14ac:dyDescent="0.3">
      <c r="A45" s="194"/>
      <c r="B45" s="191"/>
      <c r="C45" s="194"/>
      <c r="D45" s="200"/>
      <c r="E45" s="212"/>
      <c r="F45" s="27"/>
      <c r="G45" s="27"/>
      <c r="H45" s="194"/>
      <c r="I45" s="194"/>
      <c r="J45" s="194"/>
      <c r="K45" s="192"/>
      <c r="L45" s="215"/>
      <c r="M45" s="216"/>
      <c r="N45" s="186"/>
      <c r="P45" s="11"/>
      <c r="Q45" s="11"/>
      <c r="R45" s="54"/>
      <c r="S45" s="11"/>
    </row>
    <row r="46" spans="1:19" ht="14.25" customHeight="1" thickBot="1" x14ac:dyDescent="0.3">
      <c r="A46" s="195"/>
      <c r="B46" s="190"/>
      <c r="C46" s="195"/>
      <c r="D46" s="195"/>
      <c r="E46" s="195"/>
      <c r="F46" s="27"/>
      <c r="G46" s="27"/>
      <c r="H46" s="195"/>
      <c r="I46" s="195"/>
      <c r="J46" s="195"/>
      <c r="K46" s="193"/>
      <c r="L46" s="217"/>
      <c r="M46" s="218"/>
      <c r="N46" s="188"/>
      <c r="P46" s="11"/>
      <c r="Q46" s="11"/>
      <c r="R46" s="54"/>
      <c r="S46" s="11"/>
    </row>
    <row r="47" spans="1:19" ht="14.25" customHeight="1" thickBot="1" x14ac:dyDescent="0.3">
      <c r="A47" s="194"/>
      <c r="B47" s="191"/>
      <c r="C47" s="194"/>
      <c r="D47" s="200"/>
      <c r="E47" s="212"/>
      <c r="F47" s="27"/>
      <c r="G47" s="27"/>
      <c r="H47" s="194"/>
      <c r="I47" s="194"/>
      <c r="J47" s="194"/>
      <c r="K47" s="192"/>
      <c r="L47" s="215"/>
      <c r="M47" s="216"/>
      <c r="N47" s="186"/>
      <c r="P47" s="11"/>
      <c r="Q47" s="11"/>
      <c r="R47" s="54"/>
      <c r="S47" s="11"/>
    </row>
    <row r="48" spans="1:19" ht="14.25" customHeight="1" thickBot="1" x14ac:dyDescent="0.3">
      <c r="A48" s="195"/>
      <c r="B48" s="190"/>
      <c r="C48" s="195"/>
      <c r="D48" s="195"/>
      <c r="E48" s="195"/>
      <c r="F48" s="27"/>
      <c r="G48" s="27"/>
      <c r="H48" s="195"/>
      <c r="I48" s="195"/>
      <c r="J48" s="195"/>
      <c r="K48" s="193"/>
      <c r="L48" s="217"/>
      <c r="M48" s="218"/>
      <c r="N48" s="188"/>
      <c r="P48" s="11"/>
      <c r="Q48" s="11"/>
      <c r="R48" s="54"/>
      <c r="S48" s="11"/>
    </row>
    <row r="49" spans="1:19" ht="14.25" customHeight="1" thickBot="1" x14ac:dyDescent="0.3">
      <c r="A49" s="194"/>
      <c r="B49" s="191"/>
      <c r="C49" s="194"/>
      <c r="D49" s="200"/>
      <c r="E49" s="212"/>
      <c r="F49" s="27"/>
      <c r="G49" s="27"/>
      <c r="H49" s="194"/>
      <c r="I49" s="194"/>
      <c r="J49" s="194"/>
      <c r="K49" s="192"/>
      <c r="L49" s="215"/>
      <c r="M49" s="216"/>
      <c r="N49" s="186"/>
      <c r="P49" s="11"/>
      <c r="Q49" s="11"/>
      <c r="R49" s="54"/>
      <c r="S49" s="11"/>
    </row>
    <row r="50" spans="1:19" ht="14.25" customHeight="1" thickBot="1" x14ac:dyDescent="0.3">
      <c r="A50" s="195"/>
      <c r="B50" s="190"/>
      <c r="C50" s="195"/>
      <c r="D50" s="195"/>
      <c r="E50" s="195"/>
      <c r="F50" s="29"/>
      <c r="G50" s="29"/>
      <c r="H50" s="195"/>
      <c r="I50" s="195"/>
      <c r="J50" s="195"/>
      <c r="K50" s="193"/>
      <c r="L50" s="217"/>
      <c r="M50" s="218"/>
      <c r="N50" s="188"/>
      <c r="P50" s="11"/>
      <c r="Q50" s="11"/>
      <c r="R50" s="54"/>
      <c r="S50" s="11"/>
    </row>
    <row r="51" spans="1:19" ht="14.25" customHeight="1" thickBot="1" x14ac:dyDescent="0.3">
      <c r="A51" s="194"/>
      <c r="B51" s="191"/>
      <c r="C51" s="194"/>
      <c r="D51" s="200"/>
      <c r="E51" s="212"/>
      <c r="F51" s="27"/>
      <c r="G51" s="27"/>
      <c r="H51" s="194"/>
      <c r="I51" s="194"/>
      <c r="J51" s="194"/>
      <c r="K51" s="192"/>
      <c r="L51" s="215"/>
      <c r="M51" s="216"/>
      <c r="N51" s="186"/>
      <c r="P51" s="11"/>
      <c r="Q51" s="11"/>
      <c r="R51" s="54"/>
      <c r="S51" s="11"/>
    </row>
    <row r="52" spans="1:19" ht="14.25" customHeight="1" thickBot="1" x14ac:dyDescent="0.3">
      <c r="A52" s="195"/>
      <c r="B52" s="190"/>
      <c r="C52" s="195"/>
      <c r="D52" s="195"/>
      <c r="E52" s="195"/>
      <c r="F52" s="27"/>
      <c r="G52" s="27"/>
      <c r="H52" s="195"/>
      <c r="I52" s="195"/>
      <c r="J52" s="195"/>
      <c r="K52" s="193"/>
      <c r="L52" s="217"/>
      <c r="M52" s="218"/>
      <c r="N52" s="188"/>
      <c r="P52" s="11"/>
      <c r="Q52" s="11"/>
      <c r="R52" s="54"/>
      <c r="S52" s="11"/>
    </row>
    <row r="53" spans="1:19" ht="14.25" customHeight="1" thickBot="1" x14ac:dyDescent="0.3">
      <c r="A53" s="194"/>
      <c r="B53" s="191"/>
      <c r="C53" s="194"/>
      <c r="D53" s="200"/>
      <c r="E53" s="212"/>
      <c r="F53" s="27"/>
      <c r="G53" s="27"/>
      <c r="H53" s="194"/>
      <c r="I53" s="194"/>
      <c r="J53" s="194"/>
      <c r="K53" s="192"/>
      <c r="L53" s="215"/>
      <c r="M53" s="216"/>
      <c r="N53" s="186"/>
      <c r="P53" s="11"/>
      <c r="Q53" s="11"/>
      <c r="R53" s="54"/>
      <c r="S53" s="11"/>
    </row>
    <row r="54" spans="1:19" ht="14.25" customHeight="1" thickBot="1" x14ac:dyDescent="0.3">
      <c r="A54" s="195"/>
      <c r="B54" s="190"/>
      <c r="C54" s="195"/>
      <c r="D54" s="195"/>
      <c r="E54" s="195"/>
      <c r="F54" s="29"/>
      <c r="G54" s="29"/>
      <c r="H54" s="195"/>
      <c r="I54" s="195"/>
      <c r="J54" s="195"/>
      <c r="K54" s="193"/>
      <c r="L54" s="217"/>
      <c r="M54" s="218"/>
      <c r="N54" s="188"/>
      <c r="P54" s="11"/>
      <c r="Q54" s="11"/>
      <c r="R54" s="54"/>
      <c r="S54" s="11"/>
    </row>
    <row r="55" spans="1:19" ht="14.25" customHeight="1" x14ac:dyDescent="0.25">
      <c r="A55" s="22"/>
      <c r="B55" s="23"/>
      <c r="C55" s="22"/>
      <c r="D55" s="22"/>
      <c r="E55" s="22"/>
      <c r="F55" s="24"/>
      <c r="G55" s="254"/>
      <c r="H55" s="256"/>
      <c r="I55" s="194"/>
      <c r="J55" s="194"/>
      <c r="K55" s="192"/>
      <c r="L55" s="259"/>
      <c r="M55" s="260"/>
      <c r="N55" s="186"/>
      <c r="P55" s="11"/>
      <c r="Q55" s="11"/>
      <c r="R55" s="54"/>
      <c r="S55" s="11"/>
    </row>
    <row r="56" spans="1:19" ht="14.25" customHeight="1" thickBot="1" x14ac:dyDescent="0.3">
      <c r="A56" s="22"/>
      <c r="B56" s="23"/>
      <c r="C56" s="22"/>
      <c r="D56" s="22"/>
      <c r="E56" s="22"/>
      <c r="F56" s="22"/>
      <c r="G56" s="255"/>
      <c r="H56" s="257"/>
      <c r="I56" s="195"/>
      <c r="J56" s="195"/>
      <c r="K56" s="193"/>
      <c r="L56" s="261"/>
      <c r="M56" s="262"/>
      <c r="N56" s="188"/>
      <c r="P56" s="11"/>
      <c r="Q56" s="11"/>
      <c r="R56" s="54"/>
      <c r="S56" s="11"/>
    </row>
    <row r="57" spans="1:19" ht="14.25" customHeight="1" x14ac:dyDescent="0.25">
      <c r="A57" s="25"/>
      <c r="B57" s="10"/>
      <c r="P57" s="11"/>
      <c r="Q57" s="11"/>
      <c r="R57" s="54"/>
      <c r="S57" s="11"/>
    </row>
    <row r="58" spans="1:19" ht="14.25" customHeight="1" x14ac:dyDescent="0.25">
      <c r="A58" s="25"/>
      <c r="B58" s="26"/>
      <c r="F58" s="25"/>
      <c r="P58" s="11"/>
      <c r="Q58" s="11"/>
      <c r="R58" s="54"/>
      <c r="S58" s="11"/>
    </row>
    <row r="59" spans="1:19" ht="14.25" customHeight="1" x14ac:dyDescent="0.25">
      <c r="P59" s="11"/>
      <c r="Q59" s="11"/>
      <c r="R59" s="54"/>
      <c r="S59" s="11"/>
    </row>
    <row r="60" spans="1:19" ht="14.25" customHeight="1" x14ac:dyDescent="0.25">
      <c r="P60" s="11"/>
      <c r="Q60" s="11"/>
      <c r="R60" s="54"/>
      <c r="S60" s="11"/>
    </row>
    <row r="61" spans="1:19" ht="14.25" customHeight="1" x14ac:dyDescent="0.25">
      <c r="P61" s="11"/>
      <c r="Q61" s="11"/>
      <c r="R61" s="54"/>
      <c r="S61" s="11"/>
    </row>
    <row r="62" spans="1:19" ht="14.25" customHeight="1" x14ac:dyDescent="0.25">
      <c r="P62" s="11"/>
      <c r="Q62" s="11"/>
      <c r="R62" s="54"/>
      <c r="S62" s="11"/>
    </row>
    <row r="63" spans="1:19" ht="14.25" customHeight="1" x14ac:dyDescent="0.25">
      <c r="P63" s="11"/>
      <c r="Q63" s="11"/>
      <c r="R63" s="54"/>
      <c r="S63" s="11"/>
    </row>
    <row r="64" spans="1:19" ht="14.25" customHeight="1" x14ac:dyDescent="0.25">
      <c r="P64" s="11"/>
      <c r="Q64" s="11"/>
      <c r="R64" s="54"/>
      <c r="S64" s="11"/>
    </row>
    <row r="65" spans="11:19" ht="14.25" customHeight="1" x14ac:dyDescent="0.25">
      <c r="P65" s="11"/>
      <c r="Q65" s="11"/>
      <c r="R65" s="54"/>
      <c r="S65" s="11"/>
    </row>
    <row r="66" spans="11:19" ht="14.25" customHeight="1" x14ac:dyDescent="0.25">
      <c r="K66" s="11"/>
      <c r="N66" s="11"/>
      <c r="P66" s="11"/>
      <c r="Q66" s="11"/>
      <c r="R66" s="54"/>
      <c r="S66" s="11"/>
    </row>
    <row r="67" spans="11:19" ht="14.25" customHeight="1" x14ac:dyDescent="0.25">
      <c r="K67" s="11"/>
      <c r="N67" s="11"/>
      <c r="P67" s="11"/>
      <c r="Q67" s="11"/>
      <c r="R67" s="54"/>
      <c r="S67" s="11"/>
    </row>
    <row r="68" spans="11:19" ht="14.25" customHeight="1" x14ac:dyDescent="0.25">
      <c r="K68" s="11"/>
      <c r="N68" s="11"/>
      <c r="P68" s="11"/>
      <c r="Q68" s="11"/>
      <c r="R68" s="54"/>
      <c r="S68" s="11"/>
    </row>
    <row r="69" spans="11:19" ht="14.25" customHeight="1" x14ac:dyDescent="0.25">
      <c r="K69" s="11"/>
      <c r="N69" s="11"/>
      <c r="P69" s="11"/>
      <c r="Q69" s="11"/>
      <c r="R69" s="54"/>
      <c r="S69" s="11"/>
    </row>
    <row r="70" spans="11:19" ht="14.25" customHeight="1" x14ac:dyDescent="0.25">
      <c r="K70" s="11"/>
      <c r="N70" s="11"/>
      <c r="P70" s="11"/>
      <c r="Q70" s="11"/>
      <c r="R70" s="54"/>
      <c r="S70" s="11"/>
    </row>
    <row r="71" spans="11:19" ht="14.25" customHeight="1" x14ac:dyDescent="0.25">
      <c r="K71" s="11"/>
      <c r="N71" s="11"/>
      <c r="P71" s="11"/>
      <c r="Q71" s="11"/>
      <c r="R71" s="54"/>
      <c r="S71" s="11"/>
    </row>
    <row r="72" spans="11:19" ht="9" customHeight="1" x14ac:dyDescent="0.25">
      <c r="K72" s="11"/>
      <c r="N72" s="11"/>
      <c r="P72" s="11"/>
      <c r="Q72" s="11"/>
      <c r="R72" s="54"/>
      <c r="S72" s="11"/>
    </row>
    <row r="73" spans="11:19" ht="14.25" customHeight="1" x14ac:dyDescent="0.25">
      <c r="K73" s="11"/>
      <c r="N73" s="11"/>
      <c r="P73" s="11"/>
      <c r="Q73" s="11"/>
      <c r="R73" s="54"/>
      <c r="S73" s="11"/>
    </row>
    <row r="78" spans="11:19" ht="18.75" customHeight="1" x14ac:dyDescent="0.25">
      <c r="K78" s="11"/>
      <c r="N78" s="11"/>
      <c r="P78" s="11"/>
      <c r="Q78" s="11"/>
      <c r="R78" s="54"/>
      <c r="S78" s="11"/>
    </row>
    <row r="79" spans="11:19" ht="33" customHeight="1" x14ac:dyDescent="0.25">
      <c r="K79" s="11"/>
      <c r="N79" s="11"/>
      <c r="P79" s="11"/>
      <c r="Q79" s="11"/>
      <c r="R79" s="54"/>
      <c r="S79" s="11"/>
    </row>
    <row r="80" spans="11:19" ht="16.5" customHeight="1" x14ac:dyDescent="0.25">
      <c r="K80" s="11"/>
      <c r="N80" s="11"/>
      <c r="P80" s="11"/>
      <c r="Q80" s="11"/>
      <c r="R80" s="54"/>
      <c r="S80" s="11"/>
    </row>
    <row r="82" spans="1:19" ht="15.75" customHeight="1" x14ac:dyDescent="0.25">
      <c r="K82" s="11"/>
      <c r="N82" s="11"/>
      <c r="P82" s="11"/>
      <c r="Q82" s="11"/>
      <c r="R82" s="54"/>
      <c r="S82" s="11"/>
    </row>
    <row r="83" spans="1:19" ht="14.25" customHeight="1" x14ac:dyDescent="0.25">
      <c r="K83" s="11"/>
      <c r="N83" s="11"/>
      <c r="P83" s="11"/>
      <c r="Q83" s="11"/>
      <c r="R83" s="54"/>
      <c r="S83" s="11"/>
    </row>
    <row r="84" spans="1:19" ht="14.25" customHeight="1" x14ac:dyDescent="0.25">
      <c r="K84" s="11"/>
      <c r="N84" s="11"/>
      <c r="P84" s="11"/>
      <c r="Q84" s="11"/>
      <c r="R84" s="54"/>
      <c r="S84" s="11"/>
    </row>
    <row r="85" spans="1:19" ht="14.25" customHeight="1" x14ac:dyDescent="0.25">
      <c r="K85" s="11"/>
      <c r="N85" s="11"/>
      <c r="P85" s="11"/>
      <c r="Q85" s="11"/>
      <c r="R85" s="54"/>
      <c r="S85" s="11"/>
    </row>
    <row r="86" spans="1:19" ht="14.25" customHeight="1" x14ac:dyDescent="0.25">
      <c r="K86" s="11"/>
      <c r="N86" s="11"/>
      <c r="P86" s="11"/>
      <c r="Q86" s="11"/>
      <c r="R86" s="54"/>
      <c r="S86" s="11"/>
    </row>
    <row r="87" spans="1:19" ht="14.25" customHeight="1" x14ac:dyDescent="0.25">
      <c r="K87" s="11"/>
      <c r="N87" s="11"/>
      <c r="P87" s="11"/>
      <c r="Q87" s="11"/>
      <c r="R87" s="54"/>
      <c r="S87" s="11"/>
    </row>
    <row r="88" spans="1:19" ht="14.25" customHeight="1" x14ac:dyDescent="0.25">
      <c r="K88" s="11"/>
      <c r="N88" s="11"/>
      <c r="P88" s="11"/>
      <c r="Q88" s="11"/>
      <c r="R88" s="54"/>
      <c r="S88" s="11"/>
    </row>
    <row r="89" spans="1:19" ht="14.25" customHeight="1" x14ac:dyDescent="0.25">
      <c r="K89" s="11"/>
      <c r="N89" s="11"/>
      <c r="P89" s="11"/>
      <c r="Q89" s="11"/>
      <c r="R89" s="54"/>
      <c r="S89" s="11"/>
    </row>
    <row r="90" spans="1:19" ht="14.25" customHeight="1" x14ac:dyDescent="0.25">
      <c r="K90" s="11"/>
      <c r="N90" s="11"/>
      <c r="P90" s="11"/>
      <c r="Q90" s="11"/>
      <c r="R90" s="54"/>
      <c r="S90" s="11"/>
    </row>
    <row r="91" spans="1:19" ht="14.25" customHeight="1" x14ac:dyDescent="0.25">
      <c r="K91" s="11"/>
      <c r="N91" s="11"/>
      <c r="P91" s="11"/>
      <c r="Q91" s="11"/>
      <c r="R91" s="54"/>
      <c r="S91" s="11"/>
    </row>
    <row r="92" spans="1:19" ht="14.25" customHeight="1" x14ac:dyDescent="0.25">
      <c r="K92" s="11"/>
      <c r="N92" s="11"/>
      <c r="P92" s="11"/>
      <c r="Q92" s="11"/>
      <c r="R92" s="54"/>
      <c r="S92" s="11"/>
    </row>
    <row r="93" spans="1:19" ht="14.25" customHeight="1" x14ac:dyDescent="0.25">
      <c r="K93" s="11"/>
      <c r="N93" s="11"/>
      <c r="P93" s="11"/>
      <c r="Q93" s="11"/>
      <c r="R93" s="54"/>
      <c r="S93" s="11"/>
    </row>
    <row r="94" spans="1:19" ht="14.25" customHeight="1" x14ac:dyDescent="0.25">
      <c r="K94" s="11"/>
      <c r="N94" s="11"/>
      <c r="P94" s="11"/>
      <c r="Q94" s="11"/>
      <c r="R94" s="54"/>
      <c r="S94" s="11"/>
    </row>
    <row r="95" spans="1:19" ht="14.25" customHeight="1" x14ac:dyDescent="0.25">
      <c r="A95" s="25"/>
      <c r="B95" s="10"/>
      <c r="K95" s="11"/>
      <c r="N95" s="11"/>
      <c r="P95" s="11"/>
      <c r="Q95" s="11"/>
      <c r="R95" s="54"/>
      <c r="S95" s="11"/>
    </row>
    <row r="96" spans="1:19" ht="14.25" customHeight="1" x14ac:dyDescent="0.25">
      <c r="A96" s="25"/>
      <c r="K96" s="11"/>
      <c r="N96" s="11"/>
      <c r="P96" s="11"/>
      <c r="Q96" s="11"/>
      <c r="R96" s="54"/>
      <c r="S96" s="11"/>
    </row>
    <row r="97" spans="1:19" ht="14.25" customHeight="1" x14ac:dyDescent="0.25">
      <c r="A97" s="25"/>
      <c r="K97" s="11"/>
      <c r="N97" s="11"/>
      <c r="P97" s="11"/>
      <c r="Q97" s="11"/>
      <c r="R97" s="54"/>
      <c r="S97" s="11"/>
    </row>
    <row r="98" spans="1:19" ht="14.25" customHeight="1" x14ac:dyDescent="0.25">
      <c r="A98" s="25"/>
      <c r="K98" s="11"/>
      <c r="N98" s="11"/>
      <c r="P98" s="11"/>
      <c r="Q98" s="11"/>
      <c r="R98" s="54"/>
      <c r="S98" s="11"/>
    </row>
    <row r="99" spans="1:19" ht="14.25" customHeight="1" x14ac:dyDescent="0.25">
      <c r="K99" s="11"/>
      <c r="N99" s="11"/>
      <c r="P99" s="11"/>
      <c r="Q99" s="11"/>
      <c r="R99" s="54"/>
      <c r="S99" s="11"/>
    </row>
    <row r="100" spans="1:19" ht="14.25" customHeight="1" x14ac:dyDescent="0.25">
      <c r="K100" s="11"/>
      <c r="N100" s="11"/>
      <c r="P100" s="11"/>
      <c r="Q100" s="11"/>
      <c r="R100" s="54"/>
      <c r="S100" s="11"/>
    </row>
    <row r="101" spans="1:19" ht="14.25" customHeight="1" x14ac:dyDescent="0.25">
      <c r="K101" s="11"/>
      <c r="N101" s="11"/>
      <c r="P101" s="11"/>
      <c r="Q101" s="11"/>
      <c r="R101" s="54"/>
      <c r="S101" s="11"/>
    </row>
    <row r="102" spans="1:19" ht="14.25" customHeight="1" x14ac:dyDescent="0.25">
      <c r="K102" s="11"/>
      <c r="N102" s="11"/>
      <c r="P102" s="11"/>
      <c r="Q102" s="11"/>
      <c r="R102" s="54"/>
      <c r="S102" s="11"/>
    </row>
    <row r="103" spans="1:19" ht="14.25" customHeight="1" x14ac:dyDescent="0.25">
      <c r="K103" s="11"/>
      <c r="N103" s="11"/>
      <c r="P103" s="11"/>
      <c r="Q103" s="11"/>
      <c r="R103" s="54"/>
      <c r="S103" s="11"/>
    </row>
    <row r="104" spans="1:19" ht="14.25" customHeight="1" x14ac:dyDescent="0.25">
      <c r="K104" s="11"/>
      <c r="N104" s="11"/>
      <c r="P104" s="11"/>
      <c r="Q104" s="11"/>
      <c r="R104" s="54"/>
      <c r="S104" s="11"/>
    </row>
    <row r="105" spans="1:19" ht="14.25" customHeight="1" x14ac:dyDescent="0.25">
      <c r="K105" s="11"/>
      <c r="N105" s="11"/>
      <c r="P105" s="11"/>
      <c r="Q105" s="11"/>
      <c r="R105" s="54"/>
      <c r="S105" s="11"/>
    </row>
    <row r="106" spans="1:19" ht="14.25" customHeight="1" x14ac:dyDescent="0.25">
      <c r="K106" s="11"/>
      <c r="N106" s="11"/>
      <c r="P106" s="11"/>
      <c r="Q106" s="11"/>
      <c r="R106" s="54"/>
      <c r="S106" s="11"/>
    </row>
    <row r="107" spans="1:19" ht="7.5" customHeight="1" x14ac:dyDescent="0.25">
      <c r="K107" s="11"/>
      <c r="N107" s="11"/>
      <c r="P107" s="11"/>
      <c r="Q107" s="11"/>
      <c r="R107" s="54"/>
      <c r="S107" s="11"/>
    </row>
    <row r="108" spans="1:19" ht="14.25" customHeight="1" x14ac:dyDescent="0.25">
      <c r="K108" s="11"/>
      <c r="N108" s="11"/>
      <c r="P108" s="11"/>
      <c r="Q108" s="11"/>
      <c r="R108" s="54"/>
      <c r="S108" s="11"/>
    </row>
    <row r="109" spans="1:19" ht="15.75" customHeight="1" x14ac:dyDescent="0.25">
      <c r="K109" s="11"/>
      <c r="N109" s="11"/>
      <c r="P109" s="11"/>
      <c r="Q109" s="11"/>
      <c r="R109" s="54"/>
      <c r="S109" s="11"/>
    </row>
  </sheetData>
  <mergeCells count="209">
    <mergeCell ref="A45:A46"/>
    <mergeCell ref="B45:B46"/>
    <mergeCell ref="C45:C46"/>
    <mergeCell ref="D49:D50"/>
    <mergeCell ref="D45:D46"/>
    <mergeCell ref="E45:E46"/>
    <mergeCell ref="B49:B50"/>
    <mergeCell ref="C49:C50"/>
    <mergeCell ref="E51:E52"/>
    <mergeCell ref="A51:A52"/>
    <mergeCell ref="B51:B52"/>
    <mergeCell ref="C51:C52"/>
    <mergeCell ref="A49:A50"/>
    <mergeCell ref="E49:E50"/>
    <mergeCell ref="D51:D52"/>
    <mergeCell ref="K53:K54"/>
    <mergeCell ref="K55:K56"/>
    <mergeCell ref="J53:J54"/>
    <mergeCell ref="I55:I56"/>
    <mergeCell ref="H55:H56"/>
    <mergeCell ref="L53:M54"/>
    <mergeCell ref="H45:H46"/>
    <mergeCell ref="H53:H54"/>
    <mergeCell ref="L23:M24"/>
    <mergeCell ref="L25:M26"/>
    <mergeCell ref="H49:H50"/>
    <mergeCell ref="A19:A20"/>
    <mergeCell ref="N55:N56"/>
    <mergeCell ref="N53:N54"/>
    <mergeCell ref="J55:J56"/>
    <mergeCell ref="K51:K52"/>
    <mergeCell ref="J51:J52"/>
    <mergeCell ref="I51:I52"/>
    <mergeCell ref="I45:I46"/>
    <mergeCell ref="L45:M46"/>
    <mergeCell ref="L51:M52"/>
    <mergeCell ref="I49:I50"/>
    <mergeCell ref="J49:J50"/>
    <mergeCell ref="K49:K50"/>
    <mergeCell ref="L49:M50"/>
    <mergeCell ref="N49:N50"/>
    <mergeCell ref="I53:I54"/>
    <mergeCell ref="J47:J48"/>
    <mergeCell ref="K47:K48"/>
    <mergeCell ref="L47:M48"/>
    <mergeCell ref="N47:N48"/>
    <mergeCell ref="G55:G56"/>
    <mergeCell ref="L55:M56"/>
    <mergeCell ref="N23:N24"/>
    <mergeCell ref="N51:N52"/>
    <mergeCell ref="N27:N28"/>
    <mergeCell ref="J38:J40"/>
    <mergeCell ref="K38:K40"/>
    <mergeCell ref="L38:M40"/>
    <mergeCell ref="N38:N40"/>
    <mergeCell ref="L41:M42"/>
    <mergeCell ref="L43:M44"/>
    <mergeCell ref="K27:K28"/>
    <mergeCell ref="N45:N46"/>
    <mergeCell ref="K45:K46"/>
    <mergeCell ref="J45:J46"/>
    <mergeCell ref="L27:M28"/>
    <mergeCell ref="J41:J42"/>
    <mergeCell ref="J27:J28"/>
    <mergeCell ref="E41:E42"/>
    <mergeCell ref="D41:D42"/>
    <mergeCell ref="D43:D44"/>
    <mergeCell ref="E43:E44"/>
    <mergeCell ref="E38:E40"/>
    <mergeCell ref="I47:I48"/>
    <mergeCell ref="H51:H52"/>
    <mergeCell ref="H47:H48"/>
    <mergeCell ref="H21:H22"/>
    <mergeCell ref="I21:I22"/>
    <mergeCell ref="G27:G28"/>
    <mergeCell ref="H27:H28"/>
    <mergeCell ref="I27:I28"/>
    <mergeCell ref="F38:G38"/>
    <mergeCell ref="H23:H24"/>
    <mergeCell ref="A3:A5"/>
    <mergeCell ref="B3:B5"/>
    <mergeCell ref="C3:C5"/>
    <mergeCell ref="B9:B10"/>
    <mergeCell ref="D3:D5"/>
    <mergeCell ref="J3:J5"/>
    <mergeCell ref="L3:M5"/>
    <mergeCell ref="C13:C14"/>
    <mergeCell ref="A13:A14"/>
    <mergeCell ref="B13:B14"/>
    <mergeCell ref="A11:A12"/>
    <mergeCell ref="B11:B12"/>
    <mergeCell ref="A9:A10"/>
    <mergeCell ref="A7:A8"/>
    <mergeCell ref="B7:B8"/>
    <mergeCell ref="K7:K8"/>
    <mergeCell ref="F3:G3"/>
    <mergeCell ref="I9:I10"/>
    <mergeCell ref="F4:G4"/>
    <mergeCell ref="A15:A16"/>
    <mergeCell ref="B15:B16"/>
    <mergeCell ref="H17:H18"/>
    <mergeCell ref="F6:G6"/>
    <mergeCell ref="H9:H10"/>
    <mergeCell ref="H7:H8"/>
    <mergeCell ref="I7:I8"/>
    <mergeCell ref="H13:H14"/>
    <mergeCell ref="I13:I14"/>
    <mergeCell ref="I11:I12"/>
    <mergeCell ref="H11:H12"/>
    <mergeCell ref="H15:H16"/>
    <mergeCell ref="C15:C16"/>
    <mergeCell ref="N7:N8"/>
    <mergeCell ref="N9:N10"/>
    <mergeCell ref="L7:M8"/>
    <mergeCell ref="L9:M10"/>
    <mergeCell ref="L11:M12"/>
    <mergeCell ref="K15:K16"/>
    <mergeCell ref="N3:N5"/>
    <mergeCell ref="L6:M6"/>
    <mergeCell ref="I3:I5"/>
    <mergeCell ref="N11:N12"/>
    <mergeCell ref="K3:K5"/>
    <mergeCell ref="J7:J8"/>
    <mergeCell ref="K9:K10"/>
    <mergeCell ref="K11:K12"/>
    <mergeCell ref="J9:J10"/>
    <mergeCell ref="J11:J12"/>
    <mergeCell ref="J19:J20"/>
    <mergeCell ref="N13:N14"/>
    <mergeCell ref="N17:N18"/>
    <mergeCell ref="N15:N16"/>
    <mergeCell ref="J15:J16"/>
    <mergeCell ref="I15:I16"/>
    <mergeCell ref="L13:M14"/>
    <mergeCell ref="J13:J14"/>
    <mergeCell ref="L15:M16"/>
    <mergeCell ref="N19:N20"/>
    <mergeCell ref="J21:J22"/>
    <mergeCell ref="L21:M22"/>
    <mergeCell ref="L17:M18"/>
    <mergeCell ref="J17:J18"/>
    <mergeCell ref="I17:I18"/>
    <mergeCell ref="K13:K14"/>
    <mergeCell ref="L19:M20"/>
    <mergeCell ref="A43:A44"/>
    <mergeCell ref="C25:C26"/>
    <mergeCell ref="C41:C42"/>
    <mergeCell ref="C43:C44"/>
    <mergeCell ref="B38:B40"/>
    <mergeCell ref="C38:C40"/>
    <mergeCell ref="K19:K20"/>
    <mergeCell ref="K25:K26"/>
    <mergeCell ref="K41:K42"/>
    <mergeCell ref="B25:B26"/>
    <mergeCell ref="H25:H26"/>
    <mergeCell ref="B19:B20"/>
    <mergeCell ref="A25:A26"/>
    <mergeCell ref="A41:A42"/>
    <mergeCell ref="B21:B22"/>
    <mergeCell ref="C21:C22"/>
    <mergeCell ref="J25:J26"/>
    <mergeCell ref="A2:E2"/>
    <mergeCell ref="D38:D40"/>
    <mergeCell ref="D53:D54"/>
    <mergeCell ref="E53:E54"/>
    <mergeCell ref="A47:A48"/>
    <mergeCell ref="B47:B48"/>
    <mergeCell ref="C47:C48"/>
    <mergeCell ref="D47:D48"/>
    <mergeCell ref="E47:E48"/>
    <mergeCell ref="B53:B54"/>
    <mergeCell ref="C53:C54"/>
    <mergeCell ref="E3:E5"/>
    <mergeCell ref="A17:A18"/>
    <mergeCell ref="B17:B18"/>
    <mergeCell ref="C7:C8"/>
    <mergeCell ref="C9:C10"/>
    <mergeCell ref="C11:C12"/>
    <mergeCell ref="C17:C18"/>
    <mergeCell ref="A53:A54"/>
    <mergeCell ref="C19:C20"/>
    <mergeCell ref="A21:A22"/>
    <mergeCell ref="A23:A24"/>
    <mergeCell ref="B23:B24"/>
    <mergeCell ref="C23:C24"/>
    <mergeCell ref="H19:H20"/>
    <mergeCell ref="I19:I20"/>
    <mergeCell ref="F2:I2"/>
    <mergeCell ref="J2:L2"/>
    <mergeCell ref="N25:N26"/>
    <mergeCell ref="N41:N42"/>
    <mergeCell ref="N43:N44"/>
    <mergeCell ref="B41:B42"/>
    <mergeCell ref="B43:B44"/>
    <mergeCell ref="K43:K44"/>
    <mergeCell ref="J43:J44"/>
    <mergeCell ref="I38:I40"/>
    <mergeCell ref="F39:G39"/>
    <mergeCell ref="I25:I26"/>
    <mergeCell ref="I41:I42"/>
    <mergeCell ref="I43:I44"/>
    <mergeCell ref="H41:H42"/>
    <mergeCell ref="H43:H44"/>
    <mergeCell ref="I23:I24"/>
    <mergeCell ref="J23:J24"/>
    <mergeCell ref="K23:K24"/>
    <mergeCell ref="N21:N22"/>
    <mergeCell ref="K21:K22"/>
    <mergeCell ref="K17:K18"/>
  </mergeCells>
  <phoneticPr fontId="0" type="noConversion"/>
  <pageMargins left="0.78740157480314965" right="0" top="0.78740157480314965" bottom="0" header="0" footer="0"/>
  <pageSetup paperSize="9" orientation="landscape" horizontalDpi="4294967293" verticalDpi="4294967293" r:id="rId1"/>
  <ignoredErrors>
    <ignoredError sqref="K27" formulaRang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workbookViewId="0">
      <selection activeCell="K11" sqref="K11:K12"/>
    </sheetView>
  </sheetViews>
  <sheetFormatPr defaultRowHeight="15" x14ac:dyDescent="0.25"/>
  <cols>
    <col min="1" max="1" width="4.42578125" customWidth="1"/>
    <col min="2" max="2" width="13.42578125" customWidth="1"/>
    <col min="3" max="3" width="10.85546875" customWidth="1"/>
    <col min="4" max="4" width="10" customWidth="1"/>
    <col min="7" max="7" width="12.28515625" customWidth="1"/>
    <col min="14" max="14" width="13.28515625" customWidth="1"/>
  </cols>
  <sheetData>
    <row r="1" spans="1:14" ht="21" x14ac:dyDescent="0.35">
      <c r="A1" s="9" t="s">
        <v>193</v>
      </c>
      <c r="B1" s="10"/>
      <c r="C1" s="11"/>
      <c r="D1" s="11"/>
      <c r="E1" s="11"/>
      <c r="F1" s="11"/>
      <c r="G1" s="11"/>
      <c r="H1" s="11"/>
      <c r="I1" s="63"/>
      <c r="J1" s="64" t="s">
        <v>100</v>
      </c>
      <c r="K1" s="12"/>
      <c r="L1" s="90" t="s">
        <v>103</v>
      </c>
      <c r="M1" s="11"/>
      <c r="N1" s="35"/>
    </row>
    <row r="2" spans="1:14" ht="15.75" thickBot="1" x14ac:dyDescent="0.3">
      <c r="A2" s="185" t="s">
        <v>212</v>
      </c>
      <c r="B2" s="185"/>
      <c r="C2" s="185"/>
      <c r="D2" s="185"/>
      <c r="E2" s="185"/>
      <c r="F2" s="275" t="s">
        <v>213</v>
      </c>
      <c r="G2" s="185"/>
      <c r="H2" s="185"/>
      <c r="I2" s="185"/>
      <c r="J2" s="185" t="s">
        <v>196</v>
      </c>
      <c r="K2" s="185"/>
      <c r="L2" s="185"/>
      <c r="M2" s="11"/>
      <c r="N2" s="35"/>
    </row>
    <row r="3" spans="1:14" x14ac:dyDescent="0.25">
      <c r="A3" s="246" t="s">
        <v>0</v>
      </c>
      <c r="B3" s="220" t="s">
        <v>1</v>
      </c>
      <c r="C3" s="209" t="s">
        <v>2</v>
      </c>
      <c r="D3" s="209" t="s">
        <v>55</v>
      </c>
      <c r="E3" s="209" t="s">
        <v>3</v>
      </c>
      <c r="F3" s="252" t="s">
        <v>4</v>
      </c>
      <c r="G3" s="196"/>
      <c r="H3" s="56" t="s">
        <v>63</v>
      </c>
      <c r="I3" s="196" t="s">
        <v>6</v>
      </c>
      <c r="J3" s="209" t="s">
        <v>7</v>
      </c>
      <c r="K3" s="239" t="s">
        <v>96</v>
      </c>
      <c r="L3" s="252" t="s">
        <v>51</v>
      </c>
      <c r="M3" s="196"/>
      <c r="N3" s="234" t="s">
        <v>52</v>
      </c>
    </row>
    <row r="4" spans="1:14" x14ac:dyDescent="0.25">
      <c r="A4" s="247"/>
      <c r="B4" s="221"/>
      <c r="C4" s="210"/>
      <c r="D4" s="210"/>
      <c r="E4" s="210"/>
      <c r="F4" s="199"/>
      <c r="G4" s="197"/>
      <c r="H4" s="57" t="s">
        <v>5</v>
      </c>
      <c r="I4" s="197"/>
      <c r="J4" s="210"/>
      <c r="K4" s="240"/>
      <c r="L4" s="199"/>
      <c r="M4" s="197"/>
      <c r="N4" s="235"/>
    </row>
    <row r="5" spans="1:14" ht="15.75" customHeight="1" thickBot="1" x14ac:dyDescent="0.3">
      <c r="A5" s="248"/>
      <c r="B5" s="222"/>
      <c r="C5" s="211"/>
      <c r="D5" s="211"/>
      <c r="E5" s="211"/>
      <c r="F5" s="60"/>
      <c r="G5" s="59"/>
      <c r="H5" s="182" t="s">
        <v>214</v>
      </c>
      <c r="I5" s="198"/>
      <c r="J5" s="211"/>
      <c r="K5" s="207"/>
      <c r="L5" s="253"/>
      <c r="M5" s="198"/>
      <c r="N5" s="236"/>
    </row>
    <row r="6" spans="1:14" ht="15.75" customHeight="1" thickBot="1" x14ac:dyDescent="0.3">
      <c r="A6" s="57"/>
      <c r="B6" s="19">
        <v>2</v>
      </c>
      <c r="C6" s="58"/>
      <c r="D6" s="58"/>
      <c r="E6" s="58">
        <v>3</v>
      </c>
      <c r="F6" s="237">
        <v>4</v>
      </c>
      <c r="G6" s="238"/>
      <c r="H6" s="58">
        <v>8</v>
      </c>
      <c r="I6" s="58">
        <v>10</v>
      </c>
      <c r="J6" s="58">
        <v>11</v>
      </c>
      <c r="K6" s="21">
        <v>12</v>
      </c>
      <c r="L6" s="237">
        <v>13</v>
      </c>
      <c r="M6" s="238"/>
      <c r="N6" s="61">
        <v>14</v>
      </c>
    </row>
    <row r="7" spans="1:14" ht="15.75" thickBot="1" x14ac:dyDescent="0.3">
      <c r="A7" s="183">
        <v>1</v>
      </c>
      <c r="B7" s="225" t="s">
        <v>34</v>
      </c>
      <c r="C7" s="183" t="s">
        <v>45</v>
      </c>
      <c r="D7" s="138" t="s">
        <v>90</v>
      </c>
      <c r="E7" s="154">
        <v>42225</v>
      </c>
      <c r="F7" s="62" t="s">
        <v>9</v>
      </c>
      <c r="G7" s="27" t="s">
        <v>215</v>
      </c>
      <c r="H7" s="213">
        <v>4</v>
      </c>
      <c r="I7" s="213">
        <v>800</v>
      </c>
      <c r="J7" s="183" t="s">
        <v>67</v>
      </c>
      <c r="K7" s="276">
        <v>3200</v>
      </c>
      <c r="L7" s="268"/>
      <c r="M7" s="269"/>
      <c r="N7" s="273">
        <v>205216015</v>
      </c>
    </row>
    <row r="8" spans="1:14" ht="15.75" thickBot="1" x14ac:dyDescent="0.3">
      <c r="A8" s="184"/>
      <c r="B8" s="272"/>
      <c r="C8" s="214"/>
      <c r="D8" s="131" t="s">
        <v>95</v>
      </c>
      <c r="E8" s="155">
        <v>42230</v>
      </c>
      <c r="F8" s="62" t="s">
        <v>13</v>
      </c>
      <c r="G8" s="27" t="s">
        <v>216</v>
      </c>
      <c r="H8" s="214"/>
      <c r="I8" s="214"/>
      <c r="J8" s="214"/>
      <c r="K8" s="277"/>
      <c r="L8" s="270"/>
      <c r="M8" s="271"/>
      <c r="N8" s="274"/>
    </row>
    <row r="9" spans="1:14" ht="15.75" thickBot="1" x14ac:dyDescent="0.3">
      <c r="A9" s="183">
        <v>2</v>
      </c>
      <c r="B9" s="225" t="s">
        <v>181</v>
      </c>
      <c r="C9" s="183" t="s">
        <v>12</v>
      </c>
      <c r="D9" s="138" t="s">
        <v>90</v>
      </c>
      <c r="E9" s="154">
        <v>42225</v>
      </c>
      <c r="F9" s="27" t="s">
        <v>9</v>
      </c>
      <c r="G9" s="27" t="s">
        <v>217</v>
      </c>
      <c r="H9" s="183">
        <v>3.7</v>
      </c>
      <c r="I9" s="183">
        <v>217</v>
      </c>
      <c r="J9" s="183" t="s">
        <v>219</v>
      </c>
      <c r="K9" s="183">
        <v>803</v>
      </c>
      <c r="L9" s="268"/>
      <c r="M9" s="269"/>
      <c r="N9" s="203">
        <v>115103338</v>
      </c>
    </row>
    <row r="10" spans="1:14" ht="15.75" thickBot="1" x14ac:dyDescent="0.3">
      <c r="A10" s="184"/>
      <c r="B10" s="272"/>
      <c r="C10" s="214"/>
      <c r="D10" s="131" t="s">
        <v>95</v>
      </c>
      <c r="E10" s="155">
        <v>42230</v>
      </c>
      <c r="F10" s="27" t="s">
        <v>13</v>
      </c>
      <c r="G10" s="27" t="s">
        <v>218</v>
      </c>
      <c r="H10" s="184"/>
      <c r="I10" s="184"/>
      <c r="J10" s="184"/>
      <c r="K10" s="184"/>
      <c r="L10" s="270"/>
      <c r="M10" s="271"/>
      <c r="N10" s="204"/>
    </row>
    <row r="11" spans="1:14" ht="15.75" thickBot="1" x14ac:dyDescent="0.3">
      <c r="A11" s="183">
        <v>3</v>
      </c>
      <c r="B11" s="225" t="s">
        <v>56</v>
      </c>
      <c r="C11" s="180" t="s">
        <v>163</v>
      </c>
      <c r="D11" s="138" t="s">
        <v>90</v>
      </c>
      <c r="E11" s="154">
        <v>42225</v>
      </c>
      <c r="F11" s="27" t="s">
        <v>9</v>
      </c>
      <c r="G11" s="27" t="s">
        <v>220</v>
      </c>
      <c r="H11" s="183">
        <v>3.7</v>
      </c>
      <c r="I11" s="183">
        <v>506</v>
      </c>
      <c r="J11" s="183" t="s">
        <v>107</v>
      </c>
      <c r="K11" s="205">
        <v>1872</v>
      </c>
      <c r="L11" s="268"/>
      <c r="M11" s="269"/>
      <c r="N11" s="203">
        <v>113018372</v>
      </c>
    </row>
    <row r="12" spans="1:14" ht="15.75" thickBot="1" x14ac:dyDescent="0.3">
      <c r="A12" s="184"/>
      <c r="B12" s="272"/>
      <c r="C12" s="181" t="s">
        <v>164</v>
      </c>
      <c r="D12" s="131" t="s">
        <v>95</v>
      </c>
      <c r="E12" s="155">
        <v>42230</v>
      </c>
      <c r="F12" s="27" t="s">
        <v>13</v>
      </c>
      <c r="G12" s="27" t="s">
        <v>221</v>
      </c>
      <c r="H12" s="184"/>
      <c r="I12" s="184"/>
      <c r="J12" s="184"/>
      <c r="K12" s="206"/>
      <c r="L12" s="270"/>
      <c r="M12" s="271"/>
      <c r="N12" s="204"/>
    </row>
    <row r="13" spans="1:14" ht="15.75" thickBot="1" x14ac:dyDescent="0.3">
      <c r="A13" s="183">
        <v>4</v>
      </c>
      <c r="B13" s="225" t="s">
        <v>38</v>
      </c>
      <c r="C13" s="183" t="s">
        <v>62</v>
      </c>
      <c r="D13" s="138" t="s">
        <v>90</v>
      </c>
      <c r="E13" s="154">
        <v>42225</v>
      </c>
      <c r="F13" s="62" t="s">
        <v>9</v>
      </c>
      <c r="G13" s="148">
        <v>22.12</v>
      </c>
      <c r="H13" s="183">
        <v>3.7</v>
      </c>
      <c r="I13" s="183">
        <v>42</v>
      </c>
      <c r="J13" s="227" t="s">
        <v>153</v>
      </c>
      <c r="K13" s="205">
        <v>155</v>
      </c>
      <c r="L13" s="263"/>
      <c r="M13" s="264"/>
      <c r="N13" s="203">
        <v>202669551</v>
      </c>
    </row>
    <row r="14" spans="1:14" ht="15.75" thickBot="1" x14ac:dyDescent="0.3">
      <c r="A14" s="184"/>
      <c r="B14" s="226"/>
      <c r="C14" s="184"/>
      <c r="D14" s="131" t="s">
        <v>95</v>
      </c>
      <c r="E14" s="155">
        <v>42230</v>
      </c>
      <c r="F14" s="62" t="s">
        <v>13</v>
      </c>
      <c r="G14" s="148" t="s">
        <v>222</v>
      </c>
      <c r="H14" s="184"/>
      <c r="I14" s="184"/>
      <c r="J14" s="228"/>
      <c r="K14" s="206"/>
      <c r="L14" s="265"/>
      <c r="M14" s="266"/>
      <c r="N14" s="204"/>
    </row>
    <row r="15" spans="1:14" ht="15.75" customHeight="1" thickBot="1" x14ac:dyDescent="0.3">
      <c r="A15" s="183">
        <v>5</v>
      </c>
      <c r="B15" s="225" t="s">
        <v>19</v>
      </c>
      <c r="C15" s="183" t="s">
        <v>71</v>
      </c>
      <c r="D15" s="138" t="s">
        <v>90</v>
      </c>
      <c r="E15" s="154">
        <v>42225</v>
      </c>
      <c r="F15" s="27" t="s">
        <v>9</v>
      </c>
      <c r="G15" s="27" t="s">
        <v>225</v>
      </c>
      <c r="H15" s="183">
        <v>3.7</v>
      </c>
      <c r="I15" s="183">
        <v>188</v>
      </c>
      <c r="J15" s="183" t="s">
        <v>141</v>
      </c>
      <c r="K15" s="183">
        <v>696</v>
      </c>
      <c r="L15" s="268"/>
      <c r="M15" s="269"/>
      <c r="N15" s="203">
        <v>200773369</v>
      </c>
    </row>
    <row r="16" spans="1:14" ht="15.75" thickBot="1" x14ac:dyDescent="0.3">
      <c r="A16" s="184"/>
      <c r="B16" s="226"/>
      <c r="C16" s="184"/>
      <c r="D16" s="131" t="s">
        <v>95</v>
      </c>
      <c r="E16" s="155">
        <v>42230</v>
      </c>
      <c r="F16" s="27" t="s">
        <v>13</v>
      </c>
      <c r="G16" s="27" t="s">
        <v>218</v>
      </c>
      <c r="H16" s="184">
        <v>4</v>
      </c>
      <c r="I16" s="184">
        <v>239</v>
      </c>
      <c r="J16" s="184"/>
      <c r="K16" s="184"/>
      <c r="L16" s="270"/>
      <c r="M16" s="271"/>
      <c r="N16" s="204"/>
    </row>
    <row r="17" spans="1:14" ht="15.75" thickBot="1" x14ac:dyDescent="0.3">
      <c r="A17" s="183">
        <v>6</v>
      </c>
      <c r="B17" s="225" t="s">
        <v>121</v>
      </c>
      <c r="C17" s="183" t="s">
        <v>45</v>
      </c>
      <c r="D17" s="138" t="s">
        <v>90</v>
      </c>
      <c r="E17" s="154">
        <v>42225</v>
      </c>
      <c r="F17" s="62" t="s">
        <v>9</v>
      </c>
      <c r="G17" s="148" t="s">
        <v>223</v>
      </c>
      <c r="H17" s="183">
        <v>4</v>
      </c>
      <c r="I17" s="183">
        <v>800</v>
      </c>
      <c r="J17" s="227" t="s">
        <v>153</v>
      </c>
      <c r="K17" s="205">
        <v>3200</v>
      </c>
      <c r="L17" s="263"/>
      <c r="M17" s="264"/>
      <c r="N17" s="203">
        <v>202669551</v>
      </c>
    </row>
    <row r="18" spans="1:14" ht="21" customHeight="1" thickBot="1" x14ac:dyDescent="0.3">
      <c r="A18" s="184"/>
      <c r="B18" s="226"/>
      <c r="C18" s="184"/>
      <c r="D18" s="131" t="s">
        <v>95</v>
      </c>
      <c r="E18" s="155">
        <v>42230</v>
      </c>
      <c r="F18" s="62" t="s">
        <v>13</v>
      </c>
      <c r="G18" s="148" t="s">
        <v>224</v>
      </c>
      <c r="H18" s="184"/>
      <c r="I18" s="184"/>
      <c r="J18" s="228"/>
      <c r="K18" s="206"/>
      <c r="L18" s="265"/>
      <c r="M18" s="266"/>
      <c r="N18" s="204"/>
    </row>
    <row r="19" spans="1:14" ht="15.75" thickBot="1" x14ac:dyDescent="0.3">
      <c r="A19" s="183">
        <v>7</v>
      </c>
      <c r="B19" s="225" t="s">
        <v>48</v>
      </c>
      <c r="C19" s="180" t="s">
        <v>98</v>
      </c>
      <c r="D19" s="138" t="s">
        <v>90</v>
      </c>
      <c r="E19" s="154">
        <v>42225</v>
      </c>
      <c r="F19" s="27" t="s">
        <v>9</v>
      </c>
      <c r="G19" s="27" t="s">
        <v>226</v>
      </c>
      <c r="H19" s="183">
        <v>4.5</v>
      </c>
      <c r="I19" s="183">
        <v>494</v>
      </c>
      <c r="J19" s="183" t="s">
        <v>187</v>
      </c>
      <c r="K19" s="205">
        <v>2223</v>
      </c>
      <c r="L19" s="268"/>
      <c r="M19" s="269"/>
      <c r="N19" s="203">
        <v>113552997</v>
      </c>
    </row>
    <row r="20" spans="1:14" ht="15.75" thickBot="1" x14ac:dyDescent="0.3">
      <c r="A20" s="184"/>
      <c r="B20" s="226"/>
      <c r="C20" s="181" t="s">
        <v>99</v>
      </c>
      <c r="D20" s="131" t="s">
        <v>95</v>
      </c>
      <c r="E20" s="155">
        <v>42230</v>
      </c>
      <c r="F20" s="27" t="s">
        <v>13</v>
      </c>
      <c r="G20" s="27" t="s">
        <v>227</v>
      </c>
      <c r="H20" s="184">
        <v>4</v>
      </c>
      <c r="I20" s="184">
        <v>239</v>
      </c>
      <c r="J20" s="184"/>
      <c r="K20" s="206"/>
      <c r="L20" s="270"/>
      <c r="M20" s="271"/>
      <c r="N20" s="204"/>
    </row>
    <row r="21" spans="1:14" ht="15.75" thickBot="1" x14ac:dyDescent="0.3">
      <c r="A21" s="183">
        <v>8</v>
      </c>
      <c r="B21" s="225" t="s">
        <v>39</v>
      </c>
      <c r="C21" s="183" t="s">
        <v>176</v>
      </c>
      <c r="D21" s="138" t="s">
        <v>90</v>
      </c>
      <c r="E21" s="154">
        <v>42225</v>
      </c>
      <c r="F21" s="62" t="s">
        <v>9</v>
      </c>
      <c r="G21" s="148" t="s">
        <v>228</v>
      </c>
      <c r="H21" s="183">
        <v>3.7</v>
      </c>
      <c r="I21" s="183">
        <v>406</v>
      </c>
      <c r="J21" s="227" t="s">
        <v>179</v>
      </c>
      <c r="K21" s="205">
        <v>1502</v>
      </c>
      <c r="L21" s="263"/>
      <c r="M21" s="264"/>
      <c r="N21" s="203">
        <v>202181074</v>
      </c>
    </row>
    <row r="22" spans="1:14" ht="15.75" thickBot="1" x14ac:dyDescent="0.3">
      <c r="A22" s="184"/>
      <c r="B22" s="226"/>
      <c r="C22" s="184"/>
      <c r="D22" s="131" t="s">
        <v>95</v>
      </c>
      <c r="E22" s="155">
        <v>42230</v>
      </c>
      <c r="F22" s="62" t="s">
        <v>13</v>
      </c>
      <c r="G22" s="148" t="s">
        <v>229</v>
      </c>
      <c r="H22" s="184"/>
      <c r="I22" s="184"/>
      <c r="J22" s="228"/>
      <c r="K22" s="206"/>
      <c r="L22" s="265"/>
      <c r="M22" s="266"/>
      <c r="N22" s="204"/>
    </row>
    <row r="23" spans="1:14" ht="15.75" thickBot="1" x14ac:dyDescent="0.3">
      <c r="A23" s="183">
        <v>9</v>
      </c>
      <c r="B23" s="225" t="s">
        <v>91</v>
      </c>
      <c r="C23" s="183" t="s">
        <v>44</v>
      </c>
      <c r="D23" s="138" t="s">
        <v>90</v>
      </c>
      <c r="E23" s="154">
        <v>42225</v>
      </c>
      <c r="F23" s="27" t="s">
        <v>9</v>
      </c>
      <c r="G23" s="27" t="s">
        <v>231</v>
      </c>
      <c r="H23" s="183">
        <v>3.7</v>
      </c>
      <c r="I23" s="183">
        <v>720</v>
      </c>
      <c r="J23" s="227" t="s">
        <v>230</v>
      </c>
      <c r="K23" s="205">
        <v>2664</v>
      </c>
      <c r="L23" s="263"/>
      <c r="M23" s="264"/>
      <c r="N23" s="203">
        <v>113966065</v>
      </c>
    </row>
    <row r="24" spans="1:14" ht="15.75" thickBot="1" x14ac:dyDescent="0.3">
      <c r="A24" s="184"/>
      <c r="B24" s="226"/>
      <c r="C24" s="184"/>
      <c r="D24" s="131" t="s">
        <v>95</v>
      </c>
      <c r="E24" s="155">
        <v>42230</v>
      </c>
      <c r="F24" s="27" t="s">
        <v>13</v>
      </c>
      <c r="G24" s="27" t="s">
        <v>232</v>
      </c>
      <c r="H24" s="184">
        <v>4</v>
      </c>
      <c r="I24" s="184">
        <v>239</v>
      </c>
      <c r="J24" s="228"/>
      <c r="K24" s="206"/>
      <c r="L24" s="265"/>
      <c r="M24" s="266"/>
      <c r="N24" s="204"/>
    </row>
    <row r="25" spans="1:14" x14ac:dyDescent="0.25">
      <c r="A25" s="22"/>
      <c r="B25" s="23"/>
      <c r="C25" s="22"/>
      <c r="D25" s="22"/>
      <c r="E25" s="22"/>
      <c r="F25" s="24"/>
      <c r="G25" s="254" t="s">
        <v>8</v>
      </c>
      <c r="H25" s="256"/>
      <c r="I25" s="194"/>
      <c r="J25" s="194"/>
      <c r="K25" s="205">
        <f>SUM(K7:K24)</f>
        <v>16315</v>
      </c>
      <c r="L25" s="259"/>
      <c r="M25" s="260"/>
      <c r="N25" s="186"/>
    </row>
    <row r="26" spans="1:14" ht="15.75" thickBot="1" x14ac:dyDescent="0.3">
      <c r="A26" s="22"/>
      <c r="B26" s="23"/>
      <c r="C26" s="22"/>
      <c r="D26" s="22"/>
      <c r="E26" s="22"/>
      <c r="F26" s="22"/>
      <c r="G26" s="255"/>
      <c r="H26" s="257"/>
      <c r="I26" s="195"/>
      <c r="J26" s="195"/>
      <c r="K26" s="206"/>
      <c r="L26" s="261"/>
      <c r="M26" s="262"/>
      <c r="N26" s="188"/>
    </row>
    <row r="27" spans="1:14" x14ac:dyDescent="0.25">
      <c r="A27" s="25" t="s">
        <v>211</v>
      </c>
      <c r="B27" s="10"/>
      <c r="C27" s="11"/>
      <c r="D27" s="11"/>
      <c r="E27" s="11"/>
      <c r="F27" s="11"/>
      <c r="G27" s="11"/>
      <c r="H27" s="11"/>
      <c r="I27" s="11"/>
      <c r="J27" s="11"/>
      <c r="K27" s="12"/>
      <c r="L27" s="11"/>
      <c r="M27" s="11"/>
      <c r="N27" s="35"/>
    </row>
    <row r="28" spans="1:14" ht="18.75" x14ac:dyDescent="0.3">
      <c r="A28" s="25"/>
      <c r="B28" s="26" t="s">
        <v>16</v>
      </c>
      <c r="C28" s="11"/>
      <c r="D28" s="11"/>
      <c r="E28" s="11"/>
      <c r="F28" s="25" t="s">
        <v>17</v>
      </c>
      <c r="G28" s="11"/>
      <c r="H28" s="11"/>
      <c r="I28" s="11"/>
      <c r="J28" s="11"/>
      <c r="K28" s="12"/>
      <c r="L28" s="267" t="s">
        <v>102</v>
      </c>
      <c r="M28" s="267"/>
      <c r="N28" s="104">
        <v>202131</v>
      </c>
    </row>
    <row r="29" spans="1:14" x14ac:dyDescent="0.25">
      <c r="A29" s="30"/>
      <c r="B29" s="31"/>
      <c r="C29" s="30"/>
      <c r="D29" s="30"/>
      <c r="E29" s="30"/>
      <c r="F29" s="32"/>
      <c r="G29" s="32"/>
      <c r="H29" s="30"/>
      <c r="I29" s="30"/>
      <c r="J29" s="30"/>
      <c r="K29" s="33"/>
      <c r="L29" s="34"/>
      <c r="M29" s="34"/>
      <c r="N29" s="37"/>
    </row>
    <row r="30" spans="1:14" x14ac:dyDescent="0.25">
      <c r="A30" s="30"/>
      <c r="B30" s="31"/>
      <c r="C30" s="30"/>
      <c r="D30" s="30"/>
      <c r="E30" s="30"/>
      <c r="F30" s="32"/>
      <c r="G30" s="32"/>
      <c r="H30" s="30"/>
      <c r="I30" s="30"/>
      <c r="J30" s="30"/>
      <c r="K30" s="33"/>
      <c r="L30" s="34"/>
      <c r="M30" s="34"/>
      <c r="N30" s="37"/>
    </row>
    <row r="31" spans="1:14" x14ac:dyDescent="0.25">
      <c r="A31" s="30"/>
      <c r="B31" s="31"/>
      <c r="C31" s="30"/>
      <c r="D31" s="30"/>
      <c r="E31" s="30"/>
      <c r="F31" s="32"/>
      <c r="G31" s="32"/>
      <c r="H31" s="30"/>
      <c r="I31" s="30"/>
      <c r="J31" s="30"/>
      <c r="K31" s="33"/>
      <c r="L31" s="34"/>
      <c r="M31" s="34"/>
      <c r="N31" s="37"/>
    </row>
  </sheetData>
  <mergeCells count="104">
    <mergeCell ref="L6:M6"/>
    <mergeCell ref="I7:I8"/>
    <mergeCell ref="J19:J20"/>
    <mergeCell ref="L7:M8"/>
    <mergeCell ref="K7:K8"/>
    <mergeCell ref="C13:C14"/>
    <mergeCell ref="H7:H8"/>
    <mergeCell ref="C7:C8"/>
    <mergeCell ref="I9:I10"/>
    <mergeCell ref="H9:H10"/>
    <mergeCell ref="H11:H12"/>
    <mergeCell ref="J13:J14"/>
    <mergeCell ref="I11:I12"/>
    <mergeCell ref="H19:H20"/>
    <mergeCell ref="A2:E2"/>
    <mergeCell ref="F2:I2"/>
    <mergeCell ref="J2:L2"/>
    <mergeCell ref="A3:A5"/>
    <mergeCell ref="B3:B5"/>
    <mergeCell ref="C3:C5"/>
    <mergeCell ref="D3:D5"/>
    <mergeCell ref="E3:E5"/>
    <mergeCell ref="F3:G3"/>
    <mergeCell ref="I3:I5"/>
    <mergeCell ref="K3:K5"/>
    <mergeCell ref="L3:M5"/>
    <mergeCell ref="F4:G4"/>
    <mergeCell ref="J3:J5"/>
    <mergeCell ref="N3:N5"/>
    <mergeCell ref="A13:A14"/>
    <mergeCell ref="B13:B14"/>
    <mergeCell ref="B7:B8"/>
    <mergeCell ref="A9:A10"/>
    <mergeCell ref="B9:B10"/>
    <mergeCell ref="C9:C10"/>
    <mergeCell ref="A7:A8"/>
    <mergeCell ref="F6:G6"/>
    <mergeCell ref="A11:A12"/>
    <mergeCell ref="B11:B12"/>
    <mergeCell ref="N7:N8"/>
    <mergeCell ref="J7:J8"/>
    <mergeCell ref="N13:N14"/>
    <mergeCell ref="H13:H14"/>
    <mergeCell ref="I13:I14"/>
    <mergeCell ref="N11:N12"/>
    <mergeCell ref="N9:N10"/>
    <mergeCell ref="J9:J10"/>
    <mergeCell ref="K9:K10"/>
    <mergeCell ref="L9:M10"/>
    <mergeCell ref="L11:M12"/>
    <mergeCell ref="J11:J12"/>
    <mergeCell ref="K11:K12"/>
    <mergeCell ref="A15:A16"/>
    <mergeCell ref="B15:B16"/>
    <mergeCell ref="C15:C16"/>
    <mergeCell ref="H15:H16"/>
    <mergeCell ref="I15:I16"/>
    <mergeCell ref="A17:A18"/>
    <mergeCell ref="B17:B18"/>
    <mergeCell ref="C17:C18"/>
    <mergeCell ref="H17:H18"/>
    <mergeCell ref="I17:I18"/>
    <mergeCell ref="N25:N26"/>
    <mergeCell ref="L25:M26"/>
    <mergeCell ref="N15:N16"/>
    <mergeCell ref="L21:M22"/>
    <mergeCell ref="N21:N22"/>
    <mergeCell ref="H25:H26"/>
    <mergeCell ref="I25:I26"/>
    <mergeCell ref="J25:J26"/>
    <mergeCell ref="K25:K26"/>
    <mergeCell ref="N17:N18"/>
    <mergeCell ref="L17:M18"/>
    <mergeCell ref="K17:K18"/>
    <mergeCell ref="J21:J22"/>
    <mergeCell ref="K19:K20"/>
    <mergeCell ref="N19:N20"/>
    <mergeCell ref="J15:J16"/>
    <mergeCell ref="J17:J18"/>
    <mergeCell ref="G25:G26"/>
    <mergeCell ref="L28:M28"/>
    <mergeCell ref="L15:M16"/>
    <mergeCell ref="K15:K16"/>
    <mergeCell ref="K21:K22"/>
    <mergeCell ref="K13:K14"/>
    <mergeCell ref="L13:M14"/>
    <mergeCell ref="L19:M20"/>
    <mergeCell ref="B19:B20"/>
    <mergeCell ref="B21:B22"/>
    <mergeCell ref="C21:C22"/>
    <mergeCell ref="I19:I20"/>
    <mergeCell ref="H23:H24"/>
    <mergeCell ref="I23:I24"/>
    <mergeCell ref="L23:M24"/>
    <mergeCell ref="A23:A24"/>
    <mergeCell ref="B23:B24"/>
    <mergeCell ref="J23:J24"/>
    <mergeCell ref="K23:K24"/>
    <mergeCell ref="N23:N24"/>
    <mergeCell ref="C23:C24"/>
    <mergeCell ref="H21:H22"/>
    <mergeCell ref="I21:I22"/>
    <mergeCell ref="A21:A22"/>
    <mergeCell ref="A19:A20"/>
  </mergeCells>
  <pageMargins left="0.70866141732283472" right="0.70866141732283472" top="0.78740157480314965" bottom="0.78740157480314965" header="0.31496062992125984" footer="0.31496062992125984"/>
  <pageSetup paperSize="9" scale="95" orientation="landscape" r:id="rId1"/>
  <ignoredErrors>
    <ignoredError sqref="K2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5"/>
  <sheetViews>
    <sheetView zoomScale="125" zoomScaleNormal="125" zoomScalePageLayoutView="125" workbookViewId="0"/>
  </sheetViews>
  <sheetFormatPr defaultColWidth="8.85546875" defaultRowHeight="15.75" x14ac:dyDescent="0.25"/>
  <cols>
    <col min="1" max="1" width="4.42578125" style="11" customWidth="1"/>
    <col min="2" max="2" width="13.42578125" style="11" customWidth="1"/>
    <col min="3" max="3" width="15.28515625" style="11" bestFit="1" customWidth="1"/>
    <col min="4" max="4" width="8.28515625" style="11" customWidth="1"/>
    <col min="5" max="5" width="9.5703125" style="11" bestFit="1" customWidth="1"/>
    <col min="6" max="6" width="7.7109375" style="11" customWidth="1"/>
    <col min="7" max="7" width="9.42578125" style="11" bestFit="1" customWidth="1"/>
    <col min="8" max="8" width="7.28515625" style="11" customWidth="1"/>
    <col min="9" max="9" width="6" style="11" customWidth="1"/>
    <col min="10" max="10" width="9" style="11" customWidth="1"/>
    <col min="11" max="11" width="8.28515625" style="12" customWidth="1"/>
    <col min="12" max="13" width="6.85546875" style="11" customWidth="1"/>
    <col min="14" max="14" width="13.28515625" style="35" customWidth="1"/>
    <col min="15" max="15" width="8.85546875" style="11"/>
    <col min="16" max="16" width="17.140625" style="45" customWidth="1"/>
    <col min="17" max="17" width="18.7109375" style="45" customWidth="1"/>
    <col min="18" max="18" width="9.28515625" style="45" customWidth="1"/>
    <col min="19" max="19" width="16.28515625" style="46" customWidth="1"/>
    <col min="20" max="20" width="16.42578125" style="11" customWidth="1"/>
    <col min="21" max="16384" width="8.85546875" style="11"/>
  </cols>
  <sheetData>
    <row r="1" spans="1:22" ht="21" x14ac:dyDescent="0.35">
      <c r="A1" s="9" t="s">
        <v>65</v>
      </c>
      <c r="B1" s="10"/>
    </row>
    <row r="2" spans="1:22" ht="17.100000000000001" customHeight="1" thickBot="1" x14ac:dyDescent="0.3">
      <c r="A2" s="13" t="s">
        <v>50</v>
      </c>
      <c r="B2" s="6" t="s">
        <v>90</v>
      </c>
      <c r="C2" s="6" t="s">
        <v>60</v>
      </c>
      <c r="F2" s="13" t="s">
        <v>58</v>
      </c>
      <c r="G2" s="7">
        <v>41757</v>
      </c>
      <c r="I2" s="14"/>
      <c r="J2" s="14" t="s">
        <v>59</v>
      </c>
      <c r="K2" s="7">
        <v>41762</v>
      </c>
    </row>
    <row r="3" spans="1:22" ht="18.95" customHeight="1" x14ac:dyDescent="0.25">
      <c r="A3" s="246" t="s">
        <v>0</v>
      </c>
      <c r="B3" s="220" t="s">
        <v>1</v>
      </c>
      <c r="C3" s="209" t="s">
        <v>2</v>
      </c>
      <c r="D3" s="209" t="s">
        <v>55</v>
      </c>
      <c r="E3" s="209" t="s">
        <v>3</v>
      </c>
      <c r="F3" s="252" t="s">
        <v>4</v>
      </c>
      <c r="G3" s="196"/>
      <c r="H3" s="39" t="s">
        <v>63</v>
      </c>
      <c r="I3" s="196" t="s">
        <v>6</v>
      </c>
      <c r="J3" s="209" t="s">
        <v>7</v>
      </c>
      <c r="K3" s="258"/>
      <c r="L3" s="252" t="s">
        <v>51</v>
      </c>
      <c r="M3" s="196"/>
      <c r="N3" s="234" t="s">
        <v>52</v>
      </c>
    </row>
    <row r="4" spans="1:22" ht="15" customHeight="1" x14ac:dyDescent="0.25">
      <c r="A4" s="247"/>
      <c r="B4" s="221"/>
      <c r="C4" s="210"/>
      <c r="D4" s="210"/>
      <c r="E4" s="210"/>
      <c r="F4" s="199"/>
      <c r="G4" s="197"/>
      <c r="H4" s="40" t="s">
        <v>5</v>
      </c>
      <c r="I4" s="197"/>
      <c r="J4" s="210"/>
      <c r="K4" s="240"/>
      <c r="L4" s="199"/>
      <c r="M4" s="197"/>
      <c r="N4" s="235"/>
    </row>
    <row r="5" spans="1:22" ht="28.5" customHeight="1" thickBot="1" x14ac:dyDescent="0.3">
      <c r="A5" s="248"/>
      <c r="B5" s="222"/>
      <c r="C5" s="211"/>
      <c r="D5" s="211"/>
      <c r="E5" s="211"/>
      <c r="F5" s="43"/>
      <c r="G5" s="42"/>
      <c r="H5" s="8">
        <v>3.7</v>
      </c>
      <c r="I5" s="198"/>
      <c r="J5" s="211"/>
      <c r="K5" s="207"/>
      <c r="L5" s="253"/>
      <c r="M5" s="198"/>
      <c r="N5" s="236"/>
    </row>
    <row r="6" spans="1:22" ht="20.100000000000001" customHeight="1" thickBot="1" x14ac:dyDescent="0.3">
      <c r="A6" s="40"/>
      <c r="B6" s="19">
        <v>2</v>
      </c>
      <c r="C6" s="41"/>
      <c r="D6" s="41"/>
      <c r="E6" s="41">
        <v>3</v>
      </c>
      <c r="F6" s="237">
        <v>4</v>
      </c>
      <c r="G6" s="238"/>
      <c r="H6" s="41">
        <v>8</v>
      </c>
      <c r="I6" s="41">
        <v>10</v>
      </c>
      <c r="J6" s="41">
        <v>11</v>
      </c>
      <c r="K6" s="21">
        <v>12</v>
      </c>
      <c r="L6" s="237">
        <v>13</v>
      </c>
      <c r="M6" s="238"/>
      <c r="N6" s="44">
        <v>14</v>
      </c>
      <c r="P6" s="47" t="s">
        <v>30</v>
      </c>
      <c r="Q6" s="48" t="s">
        <v>31</v>
      </c>
      <c r="R6" s="48" t="s">
        <v>7</v>
      </c>
      <c r="S6" s="38" t="s">
        <v>32</v>
      </c>
      <c r="T6" s="2" t="s">
        <v>90</v>
      </c>
      <c r="U6" s="2"/>
      <c r="V6" s="4"/>
    </row>
    <row r="7" spans="1:22" ht="14.1" customHeight="1" thickBot="1" x14ac:dyDescent="0.3">
      <c r="A7" s="194">
        <v>1</v>
      </c>
      <c r="B7" s="191" t="s">
        <v>27</v>
      </c>
      <c r="C7" s="194" t="str">
        <f>IFERROR(VLOOKUP(B7,$P$7:$S$18,2,0),"-")</f>
        <v>Nymburk</v>
      </c>
      <c r="D7" s="194" t="str">
        <f>$B$2</f>
        <v>Jablonec</v>
      </c>
      <c r="E7" s="278">
        <f>$G$2</f>
        <v>41757</v>
      </c>
      <c r="F7" s="27" t="s">
        <v>9</v>
      </c>
      <c r="G7" s="28" t="s">
        <v>10</v>
      </c>
      <c r="H7" s="194">
        <v>3.7</v>
      </c>
      <c r="I7" s="194">
        <v>170</v>
      </c>
      <c r="J7" s="194" t="str">
        <f>IFERROR(VLOOKUP(B7,$P$7:$R$17,3,0),"-")</f>
        <v>1SE 4188</v>
      </c>
      <c r="K7" s="192">
        <f>H7*I7</f>
        <v>629</v>
      </c>
      <c r="L7" s="215"/>
      <c r="M7" s="216"/>
      <c r="N7" s="186">
        <f>IFERROR(VLOOKUP(B7,$P$7:$S$16,4,0),"-")</f>
        <v>108756572</v>
      </c>
      <c r="P7" s="11" t="s">
        <v>43</v>
      </c>
      <c r="Q7" s="11"/>
      <c r="R7" s="11"/>
      <c r="S7" s="11">
        <v>114802883</v>
      </c>
    </row>
    <row r="8" spans="1:22" ht="14.25" customHeight="1" thickBot="1" x14ac:dyDescent="0.3">
      <c r="A8" s="195"/>
      <c r="B8" s="190"/>
      <c r="C8" s="195"/>
      <c r="D8" s="195"/>
      <c r="E8" s="195"/>
      <c r="F8" s="27" t="s">
        <v>13</v>
      </c>
      <c r="G8" s="27" t="s">
        <v>11</v>
      </c>
      <c r="H8" s="195"/>
      <c r="I8" s="195"/>
      <c r="J8" s="195"/>
      <c r="K8" s="193"/>
      <c r="L8" s="217"/>
      <c r="M8" s="218"/>
      <c r="N8" s="188"/>
      <c r="P8" s="11" t="s">
        <v>27</v>
      </c>
      <c r="Q8" s="11" t="s">
        <v>28</v>
      </c>
      <c r="R8" s="11" t="s">
        <v>81</v>
      </c>
      <c r="S8" s="50">
        <v>108756572</v>
      </c>
    </row>
    <row r="9" spans="1:22" ht="14.25" customHeight="1" thickBot="1" x14ac:dyDescent="0.3">
      <c r="A9" s="194">
        <f>A7+1</f>
        <v>2</v>
      </c>
      <c r="B9" s="191" t="s">
        <v>84</v>
      </c>
      <c r="C9" s="194" t="str">
        <f t="shared" ref="C9" si="0">IFERROR(VLOOKUP(B9,$P$7:$S$18,2,0),"-")</f>
        <v>České Budějovice</v>
      </c>
      <c r="D9" s="194" t="str">
        <f t="shared" ref="D9" si="1">$B$2</f>
        <v>Jablonec</v>
      </c>
      <c r="E9" s="278">
        <f t="shared" ref="E9" si="2">$G$2</f>
        <v>41757</v>
      </c>
      <c r="F9" s="27" t="s">
        <v>9</v>
      </c>
      <c r="G9" s="27" t="s">
        <v>10</v>
      </c>
      <c r="H9" s="194">
        <v>3.7</v>
      </c>
      <c r="I9" s="194">
        <v>494</v>
      </c>
      <c r="J9" s="194" t="str">
        <f t="shared" ref="J9" si="3">IFERROR(VLOOKUP(B9,$P$7:$R$17,3,0),"-")</f>
        <v>CBU 2264</v>
      </c>
      <c r="K9" s="192">
        <f t="shared" ref="K9" si="4">H9*I9</f>
        <v>1827.8000000000002</v>
      </c>
      <c r="L9" s="215"/>
      <c r="M9" s="216"/>
      <c r="N9" s="186" t="str">
        <f>IFERROR(VLOOKUP(B9,#REF!,4,0),"-")</f>
        <v>-</v>
      </c>
      <c r="P9" s="11" t="s">
        <v>84</v>
      </c>
      <c r="Q9" s="11" t="s">
        <v>47</v>
      </c>
      <c r="R9" s="11" t="s">
        <v>85</v>
      </c>
      <c r="S9" s="50"/>
    </row>
    <row r="10" spans="1:22" ht="14.25" customHeight="1" thickBot="1" x14ac:dyDescent="0.3">
      <c r="A10" s="195"/>
      <c r="B10" s="190"/>
      <c r="C10" s="195"/>
      <c r="D10" s="195"/>
      <c r="E10" s="195"/>
      <c r="F10" s="27" t="s">
        <v>13</v>
      </c>
      <c r="G10" s="27" t="s">
        <v>11</v>
      </c>
      <c r="H10" s="195"/>
      <c r="I10" s="195"/>
      <c r="J10" s="195"/>
      <c r="K10" s="193"/>
      <c r="L10" s="217"/>
      <c r="M10" s="218"/>
      <c r="N10" s="188"/>
      <c r="P10" s="11" t="s">
        <v>86</v>
      </c>
      <c r="Q10" s="11" t="s">
        <v>12</v>
      </c>
      <c r="R10" s="11" t="s">
        <v>87</v>
      </c>
      <c r="S10" s="50"/>
    </row>
    <row r="11" spans="1:22" ht="14.25" customHeight="1" thickBot="1" x14ac:dyDescent="0.3">
      <c r="A11" s="194">
        <f t="shared" ref="A11" si="5">A9+1</f>
        <v>3</v>
      </c>
      <c r="B11" s="191" t="s">
        <v>86</v>
      </c>
      <c r="C11" s="194" t="str">
        <f t="shared" ref="C11" si="6">IFERROR(VLOOKUP(B11,$P$7:$S$18,2,0),"-")</f>
        <v>Praha</v>
      </c>
      <c r="D11" s="194" t="str">
        <f t="shared" ref="D11" si="7">$B$2</f>
        <v>Jablonec</v>
      </c>
      <c r="E11" s="278">
        <f t="shared" ref="E11" si="8">$G$2</f>
        <v>41757</v>
      </c>
      <c r="F11" s="27" t="s">
        <v>9</v>
      </c>
      <c r="G11" s="27" t="s">
        <v>10</v>
      </c>
      <c r="H11" s="194">
        <v>3.7</v>
      </c>
      <c r="I11" s="194">
        <v>216</v>
      </c>
      <c r="J11" s="194" t="str">
        <f t="shared" ref="J11" si="9">IFERROR(VLOOKUP(B11,$P$7:$R$17,3,0),"-")</f>
        <v>2AA 6046</v>
      </c>
      <c r="K11" s="192">
        <f t="shared" ref="K11" si="10">H11*I11</f>
        <v>799.2</v>
      </c>
      <c r="L11" s="215"/>
      <c r="M11" s="216"/>
      <c r="N11" s="186" t="str">
        <f>IFERROR(VLOOKUP(B11,#REF!,4,0),"-")</f>
        <v>-</v>
      </c>
      <c r="P11" s="11" t="s">
        <v>29</v>
      </c>
      <c r="Q11" s="11" t="s">
        <v>22</v>
      </c>
      <c r="R11" s="11" t="s">
        <v>88</v>
      </c>
      <c r="S11" s="50">
        <v>111539593</v>
      </c>
    </row>
    <row r="12" spans="1:22" ht="14.25" customHeight="1" thickBot="1" x14ac:dyDescent="0.3">
      <c r="A12" s="195"/>
      <c r="B12" s="190"/>
      <c r="C12" s="195"/>
      <c r="D12" s="195"/>
      <c r="E12" s="195"/>
      <c r="F12" s="27" t="s">
        <v>13</v>
      </c>
      <c r="G12" s="27" t="s">
        <v>11</v>
      </c>
      <c r="H12" s="195"/>
      <c r="I12" s="195"/>
      <c r="J12" s="195"/>
      <c r="K12" s="193"/>
      <c r="L12" s="217"/>
      <c r="M12" s="218"/>
      <c r="N12" s="188"/>
      <c r="P12" s="11" t="s">
        <v>41</v>
      </c>
      <c r="Q12" s="11" t="s">
        <v>26</v>
      </c>
      <c r="R12" s="11" t="s">
        <v>80</v>
      </c>
      <c r="S12" s="49">
        <v>106510183</v>
      </c>
    </row>
    <row r="13" spans="1:22" ht="14.25" customHeight="1" thickBot="1" x14ac:dyDescent="0.3">
      <c r="A13" s="194">
        <f t="shared" ref="A13" si="11">A11+1</f>
        <v>4</v>
      </c>
      <c r="B13" s="191" t="s">
        <v>41</v>
      </c>
      <c r="C13" s="194" t="str">
        <f t="shared" ref="C13" si="12">IFERROR(VLOOKUP(B13,$P$7:$S$18,2,0),"-")</f>
        <v>Ostrava</v>
      </c>
      <c r="D13" s="194" t="str">
        <f t="shared" ref="D13" si="13">$B$2</f>
        <v>Jablonec</v>
      </c>
      <c r="E13" s="278">
        <f t="shared" ref="E13" si="14">$G$2</f>
        <v>41757</v>
      </c>
      <c r="F13" s="27" t="s">
        <v>9</v>
      </c>
      <c r="G13" s="27" t="s">
        <v>10</v>
      </c>
      <c r="H13" s="194">
        <v>3.7</v>
      </c>
      <c r="I13" s="194">
        <v>674</v>
      </c>
      <c r="J13" s="194" t="str">
        <f t="shared" ref="J13" si="15">IFERROR(VLOOKUP(B13,$P$7:$R$17,3,0),"-")</f>
        <v>8T4 7717</v>
      </c>
      <c r="K13" s="192">
        <f t="shared" ref="K13" si="16">H13*I13</f>
        <v>2493.8000000000002</v>
      </c>
      <c r="L13" s="215"/>
      <c r="M13" s="216"/>
      <c r="N13" s="186" t="str">
        <f>IFERROR(VLOOKUP(B13,#REF!,4,0),"-")</f>
        <v>-</v>
      </c>
      <c r="P13" s="11" t="s">
        <v>42</v>
      </c>
      <c r="Q13" s="11" t="s">
        <v>66</v>
      </c>
      <c r="R13" s="11" t="s">
        <v>89</v>
      </c>
      <c r="S13" s="133" t="s">
        <v>115</v>
      </c>
    </row>
    <row r="14" spans="1:22" ht="14.25" customHeight="1" thickBot="1" x14ac:dyDescent="0.3">
      <c r="A14" s="195"/>
      <c r="B14" s="190"/>
      <c r="C14" s="195"/>
      <c r="D14" s="195"/>
      <c r="E14" s="195"/>
      <c r="F14" s="27" t="s">
        <v>13</v>
      </c>
      <c r="G14" s="27" t="s">
        <v>11</v>
      </c>
      <c r="H14" s="195"/>
      <c r="I14" s="195"/>
      <c r="J14" s="195"/>
      <c r="K14" s="193"/>
      <c r="L14" s="217"/>
      <c r="M14" s="218"/>
      <c r="N14" s="188"/>
      <c r="P14" s="11" t="s">
        <v>64</v>
      </c>
      <c r="Q14" s="11" t="s">
        <v>82</v>
      </c>
      <c r="R14" s="11" t="s">
        <v>83</v>
      </c>
      <c r="S14" s="50"/>
    </row>
    <row r="15" spans="1:22" ht="14.1" customHeight="1" thickBot="1" x14ac:dyDescent="0.3">
      <c r="A15" s="194">
        <f t="shared" ref="A15" si="17">A13+1</f>
        <v>5</v>
      </c>
      <c r="B15" s="191" t="s">
        <v>29</v>
      </c>
      <c r="C15" s="194" t="str">
        <f t="shared" ref="C15" si="18">IFERROR(VLOOKUP(B15,$P$7:$S$18,2,0),"-")</f>
        <v>Brno</v>
      </c>
      <c r="D15" s="194" t="str">
        <f t="shared" ref="D15" si="19">$B$2</f>
        <v>Jablonec</v>
      </c>
      <c r="E15" s="278">
        <f t="shared" ref="E15" si="20">$G$2</f>
        <v>41757</v>
      </c>
      <c r="F15" s="27" t="s">
        <v>9</v>
      </c>
      <c r="G15" s="27" t="s">
        <v>10</v>
      </c>
      <c r="H15" s="194">
        <v>3.7</v>
      </c>
      <c r="I15" s="194">
        <v>612</v>
      </c>
      <c r="J15" s="194" t="str">
        <f t="shared" ref="J15" si="21">IFERROR(VLOOKUP(B15,$P$7:$R$17,3,0),"-")</f>
        <v>3Z3 5570</v>
      </c>
      <c r="K15" s="192">
        <f t="shared" ref="K15" si="22">H15*I15</f>
        <v>2264.4</v>
      </c>
      <c r="L15" s="215"/>
      <c r="M15" s="216"/>
      <c r="N15" s="186" t="str">
        <f>IFERROR(VLOOKUP(B15,#REF!,4,0),"-")</f>
        <v>-</v>
      </c>
      <c r="P15" s="11"/>
      <c r="Q15" s="11"/>
      <c r="R15" s="11"/>
      <c r="S15" s="11"/>
    </row>
    <row r="16" spans="1:22" ht="14.25" customHeight="1" thickBot="1" x14ac:dyDescent="0.3">
      <c r="A16" s="195"/>
      <c r="B16" s="190"/>
      <c r="C16" s="195"/>
      <c r="D16" s="195"/>
      <c r="E16" s="195"/>
      <c r="F16" s="27" t="s">
        <v>13</v>
      </c>
      <c r="G16" s="27" t="s">
        <v>11</v>
      </c>
      <c r="H16" s="195"/>
      <c r="I16" s="195"/>
      <c r="J16" s="195"/>
      <c r="K16" s="193"/>
      <c r="L16" s="217"/>
      <c r="M16" s="218"/>
      <c r="N16" s="188"/>
      <c r="P16" s="11"/>
      <c r="Q16" s="11"/>
      <c r="R16" s="11"/>
      <c r="S16" s="11"/>
    </row>
    <row r="17" spans="1:19" thickBot="1" x14ac:dyDescent="0.3">
      <c r="A17" s="194">
        <f t="shared" ref="A17" si="23">A15+1</f>
        <v>6</v>
      </c>
      <c r="B17" s="191"/>
      <c r="C17" s="194" t="str">
        <f t="shared" ref="C17" si="24">IFERROR(VLOOKUP(B17,$P$7:$S$18,2,0),"-")</f>
        <v>-</v>
      </c>
      <c r="D17" s="194"/>
      <c r="E17" s="278"/>
      <c r="F17" s="27" t="s">
        <v>9</v>
      </c>
      <c r="G17" s="27" t="s">
        <v>10</v>
      </c>
      <c r="H17" s="194"/>
      <c r="I17" s="194"/>
      <c r="J17" s="194" t="str">
        <f t="shared" ref="J17" si="25">IFERROR(VLOOKUP(B17,$P$7:$R$17,3,0),"-")</f>
        <v>-</v>
      </c>
      <c r="K17" s="192">
        <f t="shared" ref="K17" si="26">H17*I17</f>
        <v>0</v>
      </c>
      <c r="L17" s="215"/>
      <c r="M17" s="216"/>
      <c r="N17" s="186" t="str">
        <f>IFERROR(VLOOKUP(B17,#REF!,4,0),"-")</f>
        <v>-</v>
      </c>
      <c r="P17" s="11"/>
      <c r="Q17" s="11"/>
      <c r="R17" s="11"/>
      <c r="S17" s="11"/>
    </row>
    <row r="18" spans="1:19" thickBot="1" x14ac:dyDescent="0.3">
      <c r="A18" s="195"/>
      <c r="B18" s="190"/>
      <c r="C18" s="195"/>
      <c r="D18" s="195"/>
      <c r="E18" s="195"/>
      <c r="F18" s="27" t="s">
        <v>13</v>
      </c>
      <c r="G18" s="27" t="s">
        <v>11</v>
      </c>
      <c r="H18" s="195"/>
      <c r="I18" s="195"/>
      <c r="J18" s="195"/>
      <c r="K18" s="193"/>
      <c r="L18" s="217"/>
      <c r="M18" s="218"/>
      <c r="N18" s="188"/>
      <c r="P18" s="11"/>
      <c r="Q18" s="11"/>
      <c r="R18" s="11"/>
      <c r="S18" s="11"/>
    </row>
    <row r="19" spans="1:19" thickBot="1" x14ac:dyDescent="0.3">
      <c r="A19" s="194">
        <f t="shared" ref="A19" si="27">A17+1</f>
        <v>7</v>
      </c>
      <c r="B19" s="191"/>
      <c r="C19" s="194" t="str">
        <f t="shared" ref="C19" si="28">IFERROR(VLOOKUP(B19,$P$7:$S$18,2,0),"-")</f>
        <v>-</v>
      </c>
      <c r="D19" s="194" t="str">
        <f t="shared" ref="D19" si="29">$B$2</f>
        <v>Jablonec</v>
      </c>
      <c r="E19" s="278">
        <f t="shared" ref="E19" si="30">$G$2</f>
        <v>41757</v>
      </c>
      <c r="F19" s="27" t="s">
        <v>9</v>
      </c>
      <c r="G19" s="27" t="s">
        <v>10</v>
      </c>
      <c r="H19" s="194">
        <v>3.7</v>
      </c>
      <c r="I19" s="194"/>
      <c r="J19" s="194" t="str">
        <f t="shared" ref="J19" si="31">IFERROR(VLOOKUP(B19,$P$7:$R$17,3,0),"-")</f>
        <v>-</v>
      </c>
      <c r="K19" s="192">
        <f t="shared" ref="K19" si="32">H19*I19</f>
        <v>0</v>
      </c>
      <c r="L19" s="215"/>
      <c r="M19" s="216"/>
      <c r="N19" s="186" t="str">
        <f>IFERROR(VLOOKUP(B19,#REF!,4,0),"-")</f>
        <v>-</v>
      </c>
      <c r="P19" s="11"/>
      <c r="Q19" s="11"/>
      <c r="R19" s="11"/>
      <c r="S19" s="11"/>
    </row>
    <row r="20" spans="1:19" thickBot="1" x14ac:dyDescent="0.3">
      <c r="A20" s="195"/>
      <c r="B20" s="190"/>
      <c r="C20" s="195"/>
      <c r="D20" s="195"/>
      <c r="E20" s="195"/>
      <c r="F20" s="27" t="s">
        <v>13</v>
      </c>
      <c r="G20" s="27" t="s">
        <v>11</v>
      </c>
      <c r="H20" s="195"/>
      <c r="I20" s="195"/>
      <c r="J20" s="195"/>
      <c r="K20" s="193"/>
      <c r="L20" s="217"/>
      <c r="M20" s="218"/>
      <c r="N20" s="188"/>
      <c r="P20" s="11"/>
      <c r="Q20" s="11"/>
      <c r="R20" s="11"/>
      <c r="S20" s="11"/>
    </row>
    <row r="21" spans="1:19" thickBot="1" x14ac:dyDescent="0.3">
      <c r="A21" s="194">
        <f t="shared" ref="A21" si="33">A19+1</f>
        <v>8</v>
      </c>
      <c r="B21" s="191"/>
      <c r="C21" s="194" t="str">
        <f t="shared" ref="C21" si="34">IFERROR(VLOOKUP(B21,$P$7:$S$18,2,0),"-")</f>
        <v>-</v>
      </c>
      <c r="D21" s="194" t="str">
        <f t="shared" ref="D21" si="35">$B$2</f>
        <v>Jablonec</v>
      </c>
      <c r="E21" s="278">
        <f t="shared" ref="E21" si="36">$G$2</f>
        <v>41757</v>
      </c>
      <c r="F21" s="27" t="s">
        <v>9</v>
      </c>
      <c r="G21" s="27" t="s">
        <v>10</v>
      </c>
      <c r="H21" s="194">
        <v>3.7</v>
      </c>
      <c r="I21" s="194"/>
      <c r="J21" s="194" t="str">
        <f t="shared" ref="J21" si="37">IFERROR(VLOOKUP(B21,$P$7:$R$17,3,0),"-")</f>
        <v>-</v>
      </c>
      <c r="K21" s="192">
        <f t="shared" ref="K21" si="38">H21*I21</f>
        <v>0</v>
      </c>
      <c r="L21" s="215"/>
      <c r="M21" s="216"/>
      <c r="N21" s="186" t="str">
        <f>IFERROR(VLOOKUP(B21,#REF!,4,0),"-")</f>
        <v>-</v>
      </c>
      <c r="P21" s="11"/>
      <c r="Q21" s="11"/>
      <c r="R21" s="11"/>
      <c r="S21" s="11"/>
    </row>
    <row r="22" spans="1:19" thickBot="1" x14ac:dyDescent="0.3">
      <c r="A22" s="195"/>
      <c r="B22" s="190"/>
      <c r="C22" s="195"/>
      <c r="D22" s="195"/>
      <c r="E22" s="195"/>
      <c r="F22" s="27" t="s">
        <v>13</v>
      </c>
      <c r="G22" s="27" t="s">
        <v>11</v>
      </c>
      <c r="H22" s="195"/>
      <c r="I22" s="195"/>
      <c r="J22" s="195"/>
      <c r="K22" s="193"/>
      <c r="L22" s="217"/>
      <c r="M22" s="218"/>
      <c r="N22" s="188"/>
      <c r="P22" s="11"/>
      <c r="Q22" s="11"/>
      <c r="R22" s="11"/>
      <c r="S22" s="11"/>
    </row>
    <row r="23" spans="1:19" ht="15" x14ac:dyDescent="0.25">
      <c r="A23" s="22"/>
      <c r="B23" s="23"/>
      <c r="C23" s="22"/>
      <c r="D23" s="22"/>
      <c r="E23" s="22"/>
      <c r="F23" s="24"/>
      <c r="G23" s="254" t="s">
        <v>8</v>
      </c>
      <c r="H23" s="256"/>
      <c r="I23" s="194"/>
      <c r="J23" s="194"/>
      <c r="K23" s="192">
        <f>SUM(K7:K22)</f>
        <v>8014.2000000000007</v>
      </c>
      <c r="L23" s="259"/>
      <c r="M23" s="260"/>
      <c r="N23" s="186"/>
      <c r="P23" s="11"/>
      <c r="Q23" s="11"/>
      <c r="R23" s="11"/>
      <c r="S23" s="11"/>
    </row>
    <row r="24" spans="1:19" thickBot="1" x14ac:dyDescent="0.3">
      <c r="A24" s="22"/>
      <c r="B24" s="23"/>
      <c r="C24" s="22"/>
      <c r="D24" s="22"/>
      <c r="E24" s="22"/>
      <c r="F24" s="22"/>
      <c r="G24" s="255"/>
      <c r="H24" s="257"/>
      <c r="I24" s="195"/>
      <c r="J24" s="195"/>
      <c r="K24" s="193"/>
      <c r="L24" s="261"/>
      <c r="M24" s="262"/>
      <c r="N24" s="188"/>
      <c r="P24" s="11"/>
      <c r="Q24" s="11"/>
      <c r="R24" s="11"/>
      <c r="S24" s="11"/>
    </row>
    <row r="25" spans="1:19" ht="15" x14ac:dyDescent="0.25">
      <c r="A25" s="25"/>
      <c r="B25" s="10"/>
      <c r="P25" s="11"/>
      <c r="Q25" s="11"/>
      <c r="R25" s="11"/>
      <c r="S25" s="11"/>
    </row>
    <row r="26" spans="1:19" ht="15" x14ac:dyDescent="0.25">
      <c r="A26" s="25" t="s">
        <v>15</v>
      </c>
      <c r="B26" s="26" t="s">
        <v>16</v>
      </c>
      <c r="F26" s="25" t="s">
        <v>17</v>
      </c>
      <c r="P26" s="11"/>
      <c r="Q26" s="11"/>
      <c r="R26" s="11"/>
      <c r="S26" s="11"/>
    </row>
    <row r="27" spans="1:19" ht="15" x14ac:dyDescent="0.25">
      <c r="A27" s="30"/>
      <c r="B27" s="31"/>
      <c r="C27" s="30"/>
      <c r="D27" s="30"/>
      <c r="E27" s="30"/>
      <c r="F27" s="32"/>
      <c r="G27" s="32"/>
      <c r="H27" s="30"/>
      <c r="I27" s="30"/>
      <c r="J27" s="30"/>
      <c r="K27" s="33"/>
      <c r="L27" s="34"/>
      <c r="M27" s="34"/>
      <c r="N27" s="37"/>
      <c r="P27" s="11"/>
      <c r="Q27" s="11"/>
      <c r="R27" s="11"/>
      <c r="S27" s="11"/>
    </row>
    <row r="29" spans="1:19" ht="15" x14ac:dyDescent="0.25">
      <c r="P29" s="11"/>
      <c r="Q29" s="11"/>
      <c r="R29" s="11"/>
      <c r="S29" s="11"/>
    </row>
    <row r="30" spans="1:19" ht="15" x14ac:dyDescent="0.25">
      <c r="P30" s="11"/>
      <c r="Q30" s="11"/>
      <c r="R30" s="11"/>
      <c r="S30" s="11"/>
    </row>
    <row r="31" spans="1:19" ht="15" x14ac:dyDescent="0.25">
      <c r="P31" s="11"/>
      <c r="Q31" s="11"/>
      <c r="R31" s="11"/>
      <c r="S31" s="11"/>
    </row>
    <row r="32" spans="1:19" ht="15" x14ac:dyDescent="0.25">
      <c r="K32" s="11"/>
      <c r="N32" s="11"/>
      <c r="P32" s="11"/>
      <c r="Q32" s="11"/>
      <c r="R32" s="11"/>
      <c r="S32" s="11"/>
    </row>
    <row r="33" spans="11:19" ht="15" x14ac:dyDescent="0.25">
      <c r="K33" s="11"/>
      <c r="N33" s="11"/>
      <c r="P33" s="11"/>
      <c r="Q33" s="11"/>
      <c r="R33" s="11"/>
      <c r="S33" s="11"/>
    </row>
    <row r="34" spans="11:19" ht="15" x14ac:dyDescent="0.25">
      <c r="K34" s="11"/>
      <c r="N34" s="11"/>
      <c r="P34" s="11"/>
      <c r="Q34" s="11"/>
      <c r="R34" s="11"/>
      <c r="S34" s="11"/>
    </row>
    <row r="35" spans="11:19" ht="15" x14ac:dyDescent="0.25">
      <c r="K35" s="11"/>
      <c r="N35" s="11"/>
      <c r="P35" s="11"/>
      <c r="Q35" s="11"/>
      <c r="R35" s="11"/>
      <c r="S35" s="11"/>
    </row>
    <row r="36" spans="11:19" ht="15" x14ac:dyDescent="0.25">
      <c r="K36" s="11"/>
      <c r="N36" s="11"/>
      <c r="P36" s="11"/>
      <c r="Q36" s="11"/>
      <c r="R36" s="11"/>
      <c r="S36" s="11"/>
    </row>
    <row r="37" spans="11:19" ht="15" x14ac:dyDescent="0.25">
      <c r="K37" s="11"/>
      <c r="N37" s="11"/>
      <c r="P37" s="11"/>
      <c r="Q37" s="11"/>
      <c r="R37" s="11"/>
      <c r="S37" s="11"/>
    </row>
    <row r="38" spans="11:19" ht="15" x14ac:dyDescent="0.25">
      <c r="K38" s="11"/>
      <c r="N38" s="11"/>
      <c r="P38" s="11"/>
      <c r="Q38" s="11"/>
      <c r="R38" s="11"/>
      <c r="S38" s="11"/>
    </row>
    <row r="39" spans="11:19" ht="15" x14ac:dyDescent="0.25">
      <c r="K39" s="11"/>
      <c r="N39" s="11"/>
      <c r="P39" s="11"/>
      <c r="Q39" s="11"/>
      <c r="R39" s="11"/>
      <c r="S39" s="11"/>
    </row>
    <row r="40" spans="11:19" ht="15" x14ac:dyDescent="0.25">
      <c r="P40" s="11"/>
      <c r="Q40" s="11"/>
      <c r="R40" s="11"/>
      <c r="S40" s="11"/>
    </row>
    <row r="41" spans="11:19" ht="15" x14ac:dyDescent="0.25">
      <c r="P41" s="11"/>
      <c r="Q41" s="11"/>
      <c r="R41" s="11"/>
      <c r="S41" s="11"/>
    </row>
    <row r="42" spans="11:19" ht="15" x14ac:dyDescent="0.25">
      <c r="P42" s="11"/>
      <c r="Q42" s="11"/>
      <c r="R42" s="11"/>
      <c r="S42" s="11"/>
    </row>
    <row r="43" spans="11:19" ht="15" x14ac:dyDescent="0.25">
      <c r="P43" s="11"/>
      <c r="Q43" s="11"/>
      <c r="R43" s="11"/>
      <c r="S43" s="11"/>
    </row>
    <row r="44" spans="11:19" ht="15" x14ac:dyDescent="0.25">
      <c r="K44" s="11"/>
      <c r="N44" s="11"/>
      <c r="P44" s="11"/>
      <c r="Q44" s="11"/>
      <c r="R44" s="11"/>
      <c r="S44" s="11"/>
    </row>
    <row r="45" spans="11:19" ht="15" x14ac:dyDescent="0.25">
      <c r="K45" s="11"/>
      <c r="N45" s="11"/>
      <c r="P45" s="11"/>
      <c r="Q45" s="11"/>
      <c r="R45" s="11"/>
      <c r="S45" s="11"/>
    </row>
    <row r="46" spans="11:19" ht="15" x14ac:dyDescent="0.25">
      <c r="K46" s="11"/>
      <c r="N46" s="11"/>
      <c r="P46" s="11"/>
      <c r="Q46" s="11"/>
      <c r="R46" s="11"/>
      <c r="S46" s="11"/>
    </row>
    <row r="47" spans="11:19" ht="15" x14ac:dyDescent="0.25">
      <c r="P47" s="11"/>
      <c r="Q47" s="11"/>
      <c r="R47" s="11"/>
      <c r="S47" s="11"/>
    </row>
    <row r="48" spans="11:19" ht="15" x14ac:dyDescent="0.25">
      <c r="K48" s="11"/>
      <c r="N48" s="11"/>
      <c r="P48" s="11"/>
      <c r="Q48" s="11"/>
      <c r="R48" s="11"/>
      <c r="S48" s="11"/>
    </row>
    <row r="49" spans="1:19" ht="15" x14ac:dyDescent="0.25">
      <c r="K49" s="11"/>
      <c r="N49" s="11"/>
      <c r="P49" s="11"/>
      <c r="Q49" s="11"/>
      <c r="R49" s="11"/>
      <c r="S49" s="11"/>
    </row>
    <row r="50" spans="1:19" ht="15" x14ac:dyDescent="0.25">
      <c r="K50" s="11"/>
      <c r="N50" s="11"/>
      <c r="P50" s="11"/>
      <c r="Q50" s="11"/>
      <c r="R50" s="11"/>
      <c r="S50" s="11"/>
    </row>
    <row r="51" spans="1:19" ht="15" x14ac:dyDescent="0.25">
      <c r="K51" s="11"/>
      <c r="N51" s="11"/>
      <c r="P51" s="11"/>
      <c r="Q51" s="11"/>
      <c r="R51" s="11"/>
      <c r="S51" s="11"/>
    </row>
    <row r="52" spans="1:19" ht="15" x14ac:dyDescent="0.25">
      <c r="K52" s="11"/>
      <c r="N52" s="11"/>
      <c r="P52" s="11"/>
      <c r="Q52" s="11"/>
      <c r="R52" s="11"/>
      <c r="S52" s="11"/>
    </row>
    <row r="53" spans="1:19" ht="15" x14ac:dyDescent="0.25">
      <c r="K53" s="11"/>
      <c r="N53" s="11"/>
      <c r="P53" s="11"/>
      <c r="Q53" s="11"/>
      <c r="R53" s="11"/>
      <c r="S53" s="11"/>
    </row>
    <row r="54" spans="1:19" ht="15" x14ac:dyDescent="0.25">
      <c r="K54" s="11"/>
      <c r="N54" s="11"/>
      <c r="P54" s="11"/>
      <c r="Q54" s="11"/>
      <c r="R54" s="11"/>
      <c r="S54" s="11"/>
    </row>
    <row r="55" spans="1:19" ht="15" x14ac:dyDescent="0.25">
      <c r="K55" s="11"/>
      <c r="N55" s="11"/>
      <c r="P55" s="11"/>
      <c r="Q55" s="11"/>
      <c r="R55" s="11"/>
      <c r="S55" s="11"/>
    </row>
    <row r="56" spans="1:19" ht="15" x14ac:dyDescent="0.25">
      <c r="K56" s="11"/>
      <c r="N56" s="11"/>
      <c r="P56" s="11"/>
      <c r="Q56" s="11"/>
      <c r="R56" s="11"/>
      <c r="S56" s="11"/>
    </row>
    <row r="57" spans="1:19" x14ac:dyDescent="0.25">
      <c r="K57" s="11"/>
      <c r="N57" s="11"/>
    </row>
    <row r="58" spans="1:19" x14ac:dyDescent="0.25">
      <c r="K58" s="11"/>
      <c r="N58" s="11"/>
    </row>
    <row r="59" spans="1:19" x14ac:dyDescent="0.25">
      <c r="K59" s="11"/>
      <c r="N59" s="11"/>
    </row>
    <row r="60" spans="1:19" x14ac:dyDescent="0.25">
      <c r="K60" s="11"/>
      <c r="N60" s="11"/>
    </row>
    <row r="61" spans="1:19" x14ac:dyDescent="0.25">
      <c r="A61" s="25"/>
      <c r="B61" s="10"/>
      <c r="K61" s="11"/>
      <c r="N61" s="11"/>
    </row>
    <row r="62" spans="1:19" x14ac:dyDescent="0.25">
      <c r="A62" s="25"/>
      <c r="K62" s="11"/>
      <c r="N62" s="11"/>
    </row>
    <row r="63" spans="1:19" x14ac:dyDescent="0.25">
      <c r="A63" s="25"/>
      <c r="K63" s="11"/>
      <c r="N63" s="11"/>
    </row>
    <row r="64" spans="1:19" x14ac:dyDescent="0.25">
      <c r="A64" s="25"/>
      <c r="K64" s="11"/>
      <c r="N64" s="11"/>
    </row>
    <row r="65" spans="11:14" x14ac:dyDescent="0.25">
      <c r="K65" s="11"/>
      <c r="N65" s="11"/>
    </row>
    <row r="66" spans="11:14" x14ac:dyDescent="0.25">
      <c r="K66" s="11"/>
      <c r="N66" s="11"/>
    </row>
    <row r="67" spans="11:14" x14ac:dyDescent="0.25">
      <c r="K67" s="11"/>
      <c r="N67" s="11"/>
    </row>
    <row r="68" spans="11:14" x14ac:dyDescent="0.25">
      <c r="K68" s="11"/>
      <c r="N68" s="11"/>
    </row>
    <row r="69" spans="11:14" x14ac:dyDescent="0.25">
      <c r="K69" s="11"/>
      <c r="N69" s="11"/>
    </row>
    <row r="70" spans="11:14" x14ac:dyDescent="0.25">
      <c r="K70" s="11"/>
      <c r="N70" s="11"/>
    </row>
    <row r="71" spans="11:14" x14ac:dyDescent="0.25">
      <c r="K71" s="11"/>
      <c r="N71" s="11"/>
    </row>
    <row r="72" spans="11:14" x14ac:dyDescent="0.25">
      <c r="K72" s="11"/>
      <c r="N72" s="11"/>
    </row>
    <row r="73" spans="11:14" x14ac:dyDescent="0.25">
      <c r="K73" s="11"/>
      <c r="N73" s="11"/>
    </row>
    <row r="74" spans="11:14" x14ac:dyDescent="0.25">
      <c r="K74" s="11"/>
      <c r="N74" s="11"/>
    </row>
    <row r="75" spans="11:14" x14ac:dyDescent="0.25">
      <c r="K75" s="11"/>
      <c r="N75" s="11"/>
    </row>
  </sheetData>
  <sortState ref="P7:S14">
    <sortCondition ref="P7"/>
  </sortState>
  <mergeCells count="109">
    <mergeCell ref="I3:I5"/>
    <mergeCell ref="J3:J5"/>
    <mergeCell ref="K3:K5"/>
    <mergeCell ref="L3:M5"/>
    <mergeCell ref="N3:N5"/>
    <mergeCell ref="F4:G4"/>
    <mergeCell ref="A3:A5"/>
    <mergeCell ref="B3:B5"/>
    <mergeCell ref="C3:C5"/>
    <mergeCell ref="D3:D5"/>
    <mergeCell ref="E3:E5"/>
    <mergeCell ref="F3:G3"/>
    <mergeCell ref="F6:G6"/>
    <mergeCell ref="L6:M6"/>
    <mergeCell ref="A7:A8"/>
    <mergeCell ref="B7:B8"/>
    <mergeCell ref="C7:C8"/>
    <mergeCell ref="D7:D8"/>
    <mergeCell ref="E7:E8"/>
    <mergeCell ref="H7:H8"/>
    <mergeCell ref="I7:I8"/>
    <mergeCell ref="J7:J8"/>
    <mergeCell ref="K7:K8"/>
    <mergeCell ref="L7:M8"/>
    <mergeCell ref="N7:N8"/>
    <mergeCell ref="A9:A10"/>
    <mergeCell ref="B9:B10"/>
    <mergeCell ref="C9:C10"/>
    <mergeCell ref="D9:D10"/>
    <mergeCell ref="E9:E10"/>
    <mergeCell ref="H9:H10"/>
    <mergeCell ref="I9:I10"/>
    <mergeCell ref="A13:A14"/>
    <mergeCell ref="B13:B14"/>
    <mergeCell ref="C13:C14"/>
    <mergeCell ref="D13:D14"/>
    <mergeCell ref="E13:E14"/>
    <mergeCell ref="J9:J10"/>
    <mergeCell ref="K9:K10"/>
    <mergeCell ref="L9:M10"/>
    <mergeCell ref="N9:N10"/>
    <mergeCell ref="A11:A12"/>
    <mergeCell ref="B11:B12"/>
    <mergeCell ref="C11:C12"/>
    <mergeCell ref="D11:D12"/>
    <mergeCell ref="E11:E12"/>
    <mergeCell ref="H11:H12"/>
    <mergeCell ref="H13:H14"/>
    <mergeCell ref="I13:I14"/>
    <mergeCell ref="J13:J14"/>
    <mergeCell ref="K13:K14"/>
    <mergeCell ref="L13:M14"/>
    <mergeCell ref="N13:N14"/>
    <mergeCell ref="I11:I12"/>
    <mergeCell ref="J11:J12"/>
    <mergeCell ref="K11:K12"/>
    <mergeCell ref="L11:M12"/>
    <mergeCell ref="N11:N12"/>
    <mergeCell ref="A17:A18"/>
    <mergeCell ref="B17:B18"/>
    <mergeCell ref="C17:C18"/>
    <mergeCell ref="D17:D18"/>
    <mergeCell ref="E17:E18"/>
    <mergeCell ref="A15:A16"/>
    <mergeCell ref="B15:B16"/>
    <mergeCell ref="C15:C16"/>
    <mergeCell ref="D15:D16"/>
    <mergeCell ref="E15:E16"/>
    <mergeCell ref="H17:H18"/>
    <mergeCell ref="I17:I18"/>
    <mergeCell ref="J17:J18"/>
    <mergeCell ref="K17:K18"/>
    <mergeCell ref="L17:M18"/>
    <mergeCell ref="N17:N18"/>
    <mergeCell ref="I15:I16"/>
    <mergeCell ref="J15:J16"/>
    <mergeCell ref="K15:K16"/>
    <mergeCell ref="L15:M16"/>
    <mergeCell ref="N15:N16"/>
    <mergeCell ref="H15:H16"/>
    <mergeCell ref="I19:I20"/>
    <mergeCell ref="J19:J20"/>
    <mergeCell ref="K19:K20"/>
    <mergeCell ref="L19:M20"/>
    <mergeCell ref="N19:N20"/>
    <mergeCell ref="A21:A22"/>
    <mergeCell ref="B21:B22"/>
    <mergeCell ref="C21:C22"/>
    <mergeCell ref="D21:D22"/>
    <mergeCell ref="E21:E22"/>
    <mergeCell ref="A19:A20"/>
    <mergeCell ref="B19:B20"/>
    <mergeCell ref="C19:C20"/>
    <mergeCell ref="D19:D20"/>
    <mergeCell ref="E19:E20"/>
    <mergeCell ref="H19:H20"/>
    <mergeCell ref="L23:M24"/>
    <mergeCell ref="N23:N24"/>
    <mergeCell ref="G23:G24"/>
    <mergeCell ref="H23:H24"/>
    <mergeCell ref="I23:I24"/>
    <mergeCell ref="J23:J24"/>
    <mergeCell ref="K23:K24"/>
    <mergeCell ref="H21:H22"/>
    <mergeCell ref="I21:I22"/>
    <mergeCell ref="J21:J22"/>
    <mergeCell ref="K21:K22"/>
    <mergeCell ref="L21:M22"/>
    <mergeCell ref="N21:N22"/>
  </mergeCells>
  <phoneticPr fontId="19" type="noConversion"/>
  <pageMargins left="0.75000000000000011" right="0.75000000000000011" top="1" bottom="1" header="0.5" footer="0.5"/>
  <pageSetup paperSize="9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opLeftCell="A9" zoomScale="125" zoomScaleNormal="125" zoomScalePageLayoutView="125" workbookViewId="0">
      <selection activeCell="C25" sqref="C25"/>
    </sheetView>
  </sheetViews>
  <sheetFormatPr defaultColWidth="10.140625" defaultRowHeight="15.75" x14ac:dyDescent="0.25"/>
  <cols>
    <col min="1" max="1" width="27.140625" style="3" bestFit="1" customWidth="1"/>
    <col min="2" max="2" width="28.140625" style="3" customWidth="1"/>
    <col min="3" max="3" width="15.7109375" style="3" customWidth="1"/>
    <col min="4" max="4" width="29.28515625" style="3" customWidth="1"/>
    <col min="5" max="16384" width="10.140625" style="3"/>
  </cols>
  <sheetData>
    <row r="1" spans="1:3" x14ac:dyDescent="0.25">
      <c r="A1" s="279"/>
      <c r="B1" s="279"/>
      <c r="C1" s="279"/>
    </row>
    <row r="2" spans="1:3" x14ac:dyDescent="0.25">
      <c r="A2" s="4" t="s">
        <v>30</v>
      </c>
      <c r="B2" s="2" t="s">
        <v>31</v>
      </c>
      <c r="C2" s="2" t="s">
        <v>7</v>
      </c>
    </row>
    <row r="3" spans="1:3" x14ac:dyDescent="0.25">
      <c r="A3" s="1" t="s">
        <v>33</v>
      </c>
      <c r="B3" s="1" t="s">
        <v>44</v>
      </c>
      <c r="C3" s="173" t="s">
        <v>169</v>
      </c>
    </row>
    <row r="4" spans="1:3" x14ac:dyDescent="0.25">
      <c r="A4" s="1" t="s">
        <v>34</v>
      </c>
      <c r="B4" s="1" t="s">
        <v>45</v>
      </c>
      <c r="C4" s="280" t="s">
        <v>67</v>
      </c>
    </row>
    <row r="5" spans="1:3" x14ac:dyDescent="0.25">
      <c r="A5" s="4" t="s">
        <v>49</v>
      </c>
      <c r="B5" s="4" t="s">
        <v>45</v>
      </c>
      <c r="C5" s="281"/>
    </row>
    <row r="6" spans="1:3" x14ac:dyDescent="0.25">
      <c r="A6" s="4" t="s">
        <v>75</v>
      </c>
      <c r="B6" s="4" t="s">
        <v>76</v>
      </c>
      <c r="C6" s="179" t="s">
        <v>105</v>
      </c>
    </row>
    <row r="7" spans="1:3" x14ac:dyDescent="0.25">
      <c r="A7" s="4" t="s">
        <v>111</v>
      </c>
      <c r="B7" s="47" t="s">
        <v>184</v>
      </c>
      <c r="C7" s="174" t="s">
        <v>112</v>
      </c>
    </row>
    <row r="8" spans="1:3" x14ac:dyDescent="0.25">
      <c r="A8" s="1" t="s">
        <v>35</v>
      </c>
      <c r="B8" s="1" t="s">
        <v>12</v>
      </c>
      <c r="C8" s="1"/>
    </row>
    <row r="9" spans="1:3" x14ac:dyDescent="0.25">
      <c r="A9" s="1" t="s">
        <v>53</v>
      </c>
      <c r="B9" s="1" t="s">
        <v>47</v>
      </c>
      <c r="C9" s="173" t="s">
        <v>106</v>
      </c>
    </row>
    <row r="10" spans="1:3" x14ac:dyDescent="0.25">
      <c r="A10" s="1" t="s">
        <v>36</v>
      </c>
      <c r="B10" s="1" t="s">
        <v>28</v>
      </c>
      <c r="C10" s="173" t="s">
        <v>69</v>
      </c>
    </row>
    <row r="11" spans="1:3" x14ac:dyDescent="0.25">
      <c r="A11" s="1" t="s">
        <v>37</v>
      </c>
      <c r="B11" s="1" t="s">
        <v>46</v>
      </c>
      <c r="C11" s="173" t="s">
        <v>185</v>
      </c>
    </row>
    <row r="12" spans="1:3" x14ac:dyDescent="0.25">
      <c r="A12" s="1" t="s">
        <v>38</v>
      </c>
      <c r="B12" s="1" t="s">
        <v>183</v>
      </c>
      <c r="C12" s="175" t="s">
        <v>153</v>
      </c>
    </row>
    <row r="13" spans="1:3" x14ac:dyDescent="0.25">
      <c r="A13" s="1" t="s">
        <v>39</v>
      </c>
      <c r="B13" s="1" t="s">
        <v>176</v>
      </c>
      <c r="C13" s="176" t="s">
        <v>179</v>
      </c>
    </row>
    <row r="14" spans="1:3" x14ac:dyDescent="0.25">
      <c r="A14" s="1" t="s">
        <v>19</v>
      </c>
      <c r="B14" s="1" t="s">
        <v>71</v>
      </c>
      <c r="C14" s="173" t="s">
        <v>141</v>
      </c>
    </row>
    <row r="15" spans="1:3" x14ac:dyDescent="0.25">
      <c r="A15" s="1" t="s">
        <v>56</v>
      </c>
      <c r="B15" s="1" t="s">
        <v>57</v>
      </c>
      <c r="C15" s="172" t="s">
        <v>107</v>
      </c>
    </row>
    <row r="16" spans="1:3" x14ac:dyDescent="0.25">
      <c r="A16" s="1" t="s">
        <v>23</v>
      </c>
      <c r="B16" s="1" t="s">
        <v>78</v>
      </c>
      <c r="C16" s="173" t="s">
        <v>77</v>
      </c>
    </row>
    <row r="17" spans="1:3" x14ac:dyDescent="0.25">
      <c r="A17" s="1" t="s">
        <v>54</v>
      </c>
      <c r="B17" s="1" t="s">
        <v>47</v>
      </c>
      <c r="C17" s="173" t="s">
        <v>79</v>
      </c>
    </row>
    <row r="18" spans="1:3" x14ac:dyDescent="0.25">
      <c r="A18" s="4" t="s">
        <v>48</v>
      </c>
      <c r="B18" s="4" t="s">
        <v>47</v>
      </c>
      <c r="C18" s="173" t="s">
        <v>187</v>
      </c>
    </row>
    <row r="19" spans="1:3" x14ac:dyDescent="0.25">
      <c r="A19" s="4" t="s">
        <v>182</v>
      </c>
      <c r="B19" s="4" t="s">
        <v>12</v>
      </c>
      <c r="C19" s="173" t="s">
        <v>136</v>
      </c>
    </row>
    <row r="20" spans="1:3" x14ac:dyDescent="0.25">
      <c r="A20" s="1" t="s">
        <v>25</v>
      </c>
      <c r="B20" s="1" t="s">
        <v>134</v>
      </c>
      <c r="C20" s="173" t="s">
        <v>132</v>
      </c>
    </row>
    <row r="21" spans="1:3" x14ac:dyDescent="0.25">
      <c r="A21" s="4" t="s">
        <v>121</v>
      </c>
      <c r="B21" s="4" t="s">
        <v>119</v>
      </c>
      <c r="C21" s="173" t="s">
        <v>116</v>
      </c>
    </row>
    <row r="22" spans="1:3" x14ac:dyDescent="0.25">
      <c r="A22" s="4" t="s">
        <v>181</v>
      </c>
      <c r="B22" s="4" t="s">
        <v>73</v>
      </c>
      <c r="C22" s="172" t="s">
        <v>74</v>
      </c>
    </row>
    <row r="23" spans="1:3" x14ac:dyDescent="0.25">
      <c r="A23" s="4"/>
      <c r="B23" s="4"/>
      <c r="C23" s="172"/>
    </row>
    <row r="24" spans="1:3" x14ac:dyDescent="0.25">
      <c r="A24" s="4"/>
      <c r="B24" s="4"/>
      <c r="C24" s="4"/>
    </row>
    <row r="25" spans="1:3" x14ac:dyDescent="0.25">
      <c r="A25" s="4"/>
      <c r="B25" s="4"/>
      <c r="C25" s="4"/>
    </row>
    <row r="26" spans="1:3" x14ac:dyDescent="0.25">
      <c r="A26" s="4"/>
      <c r="B26" s="4"/>
      <c r="C26" s="4"/>
    </row>
    <row r="27" spans="1:3" x14ac:dyDescent="0.25">
      <c r="A27" s="4"/>
      <c r="B27" s="4"/>
      <c r="C27" s="4"/>
    </row>
    <row r="28" spans="1:3" x14ac:dyDescent="0.25">
      <c r="A28" s="4" t="s">
        <v>41</v>
      </c>
      <c r="B28" s="1" t="s">
        <v>26</v>
      </c>
      <c r="C28" s="176" t="s">
        <v>80</v>
      </c>
    </row>
    <row r="29" spans="1:3" x14ac:dyDescent="0.25">
      <c r="A29" s="4" t="s">
        <v>43</v>
      </c>
      <c r="B29" s="1" t="s">
        <v>12</v>
      </c>
      <c r="C29" s="176" t="s">
        <v>188</v>
      </c>
    </row>
    <row r="30" spans="1:3" x14ac:dyDescent="0.25">
      <c r="A30" s="4" t="s">
        <v>29</v>
      </c>
      <c r="B30" s="1" t="s">
        <v>22</v>
      </c>
      <c r="C30" s="176" t="s">
        <v>88</v>
      </c>
    </row>
    <row r="31" spans="1:3" x14ac:dyDescent="0.25">
      <c r="A31" s="5" t="s">
        <v>27</v>
      </c>
      <c r="B31" s="5" t="s">
        <v>28</v>
      </c>
      <c r="C31" s="177" t="s">
        <v>123</v>
      </c>
    </row>
    <row r="32" spans="1:3" x14ac:dyDescent="0.25">
      <c r="A32" s="5" t="s">
        <v>86</v>
      </c>
      <c r="B32" s="5" t="s">
        <v>12</v>
      </c>
      <c r="C32" s="177" t="s">
        <v>87</v>
      </c>
    </row>
    <row r="33" spans="1:3" x14ac:dyDescent="0.25">
      <c r="A33" s="4" t="s">
        <v>186</v>
      </c>
      <c r="B33" s="4" t="s">
        <v>12</v>
      </c>
      <c r="C33" s="178" t="s">
        <v>142</v>
      </c>
    </row>
    <row r="34" spans="1:3" x14ac:dyDescent="0.25">
      <c r="A34" s="5" t="s">
        <v>64</v>
      </c>
      <c r="B34" s="5" t="s">
        <v>82</v>
      </c>
      <c r="C34" s="177" t="s">
        <v>83</v>
      </c>
    </row>
    <row r="35" spans="1:3" x14ac:dyDescent="0.25">
      <c r="A35" s="5"/>
      <c r="B35" s="5"/>
      <c r="C35" s="5"/>
    </row>
    <row r="36" spans="1:3" x14ac:dyDescent="0.25">
      <c r="A36" s="5" t="s">
        <v>189</v>
      </c>
      <c r="B36" s="5" t="s">
        <v>190</v>
      </c>
      <c r="C36" s="5"/>
    </row>
    <row r="37" spans="1:3" x14ac:dyDescent="0.25">
      <c r="B37" s="5" t="s">
        <v>191</v>
      </c>
      <c r="C37" s="5"/>
    </row>
    <row r="38" spans="1:3" x14ac:dyDescent="0.25">
      <c r="A38" s="5"/>
      <c r="B38" s="5" t="s">
        <v>192</v>
      </c>
      <c r="C38" s="5"/>
    </row>
    <row r="39" spans="1:3" x14ac:dyDescent="0.25">
      <c r="A39" s="5"/>
      <c r="B39" s="5"/>
      <c r="C39" s="5"/>
    </row>
  </sheetData>
  <sortState ref="A3:D29">
    <sortCondition ref="A3:A29"/>
  </sortState>
  <mergeCells count="2">
    <mergeCell ref="A1:C1"/>
    <mergeCell ref="C4:C5"/>
  </mergeCells>
  <phoneticPr fontId="0" type="noConversion"/>
  <pageMargins left="0.7" right="0.7" top="0.78740157499999996" bottom="0.78740157499999996" header="0.3" footer="0.3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9"/>
  <sheetViews>
    <sheetView workbookViewId="0">
      <selection activeCell="O12" sqref="O12"/>
    </sheetView>
  </sheetViews>
  <sheetFormatPr defaultRowHeight="15" x14ac:dyDescent="0.25"/>
  <cols>
    <col min="1" max="1" width="4.7109375" customWidth="1"/>
    <col min="2" max="2" width="10" customWidth="1"/>
    <col min="3" max="3" width="10.42578125" customWidth="1"/>
    <col min="4" max="4" width="11.7109375" customWidth="1"/>
    <col min="7" max="7" width="12" customWidth="1"/>
    <col min="11" max="11" width="8.5703125" customWidth="1"/>
    <col min="13" max="13" width="3.28515625" customWidth="1"/>
    <col min="14" max="14" width="10.85546875" customWidth="1"/>
    <col min="17" max="17" width="6.28515625" customWidth="1"/>
    <col min="18" max="18" width="9.85546875" customWidth="1"/>
    <col min="20" max="20" width="12.42578125" customWidth="1"/>
    <col min="23" max="23" width="11.7109375" customWidth="1"/>
    <col min="30" max="30" width="10" bestFit="1" customWidth="1"/>
  </cols>
  <sheetData>
    <row r="1" spans="1:30" ht="21" x14ac:dyDescent="0.35">
      <c r="A1" s="9" t="s">
        <v>120</v>
      </c>
      <c r="B1" s="10"/>
      <c r="C1" s="11"/>
      <c r="D1" s="11"/>
      <c r="E1" s="11"/>
      <c r="F1" s="11"/>
      <c r="G1" s="11"/>
      <c r="H1" s="11"/>
      <c r="I1" s="63"/>
      <c r="J1" s="64" t="s">
        <v>97</v>
      </c>
      <c r="K1" s="12"/>
      <c r="L1" s="90" t="s">
        <v>137</v>
      </c>
      <c r="M1" s="11"/>
      <c r="N1" s="35"/>
      <c r="Q1" s="9" t="s">
        <v>120</v>
      </c>
      <c r="R1" s="10"/>
      <c r="S1" s="11"/>
      <c r="T1" s="11"/>
      <c r="U1" s="11"/>
      <c r="V1" s="11"/>
      <c r="W1" s="11"/>
      <c r="X1" s="11"/>
      <c r="Y1" s="63"/>
      <c r="Z1" s="64" t="s">
        <v>110</v>
      </c>
      <c r="AA1" s="12"/>
      <c r="AB1" s="90" t="s">
        <v>103</v>
      </c>
      <c r="AC1" s="11"/>
      <c r="AD1" s="35"/>
    </row>
    <row r="2" spans="1:30" ht="15.75" customHeight="1" thickBot="1" x14ac:dyDescent="0.3">
      <c r="A2" s="185" t="s">
        <v>139</v>
      </c>
      <c r="B2" s="185"/>
      <c r="C2" s="185"/>
      <c r="D2" s="185"/>
      <c r="E2" s="185"/>
      <c r="F2" s="185" t="s">
        <v>140</v>
      </c>
      <c r="G2" s="185"/>
      <c r="H2" s="185"/>
      <c r="I2" s="185"/>
      <c r="J2" s="185" t="s">
        <v>138</v>
      </c>
      <c r="K2" s="185"/>
      <c r="L2" s="185"/>
      <c r="M2" s="11"/>
      <c r="N2" s="35"/>
      <c r="Q2" s="185" t="s">
        <v>146</v>
      </c>
      <c r="R2" s="185"/>
      <c r="S2" s="185"/>
      <c r="T2" s="185"/>
      <c r="U2" s="185"/>
      <c r="V2" s="275" t="s">
        <v>144</v>
      </c>
      <c r="W2" s="185"/>
      <c r="X2" s="185"/>
      <c r="Y2" s="185"/>
      <c r="Z2" s="185" t="s">
        <v>145</v>
      </c>
      <c r="AA2" s="185"/>
      <c r="AB2" s="185"/>
      <c r="AC2" s="11"/>
      <c r="AD2" s="35"/>
    </row>
    <row r="3" spans="1:30" ht="15" customHeight="1" x14ac:dyDescent="0.25">
      <c r="A3" s="246" t="s">
        <v>0</v>
      </c>
      <c r="B3" s="220"/>
      <c r="C3" s="209"/>
      <c r="D3" s="209"/>
      <c r="E3" s="209"/>
      <c r="F3" s="252"/>
      <c r="G3" s="196"/>
      <c r="H3" s="96"/>
      <c r="I3" s="196"/>
      <c r="J3" s="209"/>
      <c r="K3" s="239"/>
      <c r="L3" s="252"/>
      <c r="M3" s="196"/>
      <c r="N3" s="234"/>
      <c r="Q3" s="246" t="s">
        <v>0</v>
      </c>
      <c r="R3" s="220" t="s">
        <v>1</v>
      </c>
      <c r="S3" s="209" t="s">
        <v>2</v>
      </c>
      <c r="T3" s="209" t="s">
        <v>55</v>
      </c>
      <c r="U3" s="209" t="s">
        <v>3</v>
      </c>
      <c r="V3" s="252" t="s">
        <v>4</v>
      </c>
      <c r="W3" s="196"/>
      <c r="X3" s="108" t="s">
        <v>63</v>
      </c>
      <c r="Y3" s="196" t="s">
        <v>6</v>
      </c>
      <c r="Z3" s="209" t="s">
        <v>7</v>
      </c>
      <c r="AA3" s="239" t="s">
        <v>96</v>
      </c>
      <c r="AB3" s="252" t="s">
        <v>51</v>
      </c>
      <c r="AC3" s="196"/>
      <c r="AD3" s="234" t="s">
        <v>52</v>
      </c>
    </row>
    <row r="4" spans="1:30" x14ac:dyDescent="0.25">
      <c r="A4" s="247"/>
      <c r="B4" s="221"/>
      <c r="C4" s="210"/>
      <c r="D4" s="210"/>
      <c r="E4" s="210"/>
      <c r="F4" s="199"/>
      <c r="G4" s="197"/>
      <c r="H4" s="97"/>
      <c r="I4" s="197"/>
      <c r="J4" s="210"/>
      <c r="K4" s="240"/>
      <c r="L4" s="199"/>
      <c r="M4" s="197"/>
      <c r="N4" s="235"/>
      <c r="Q4" s="247"/>
      <c r="R4" s="221"/>
      <c r="S4" s="210"/>
      <c r="T4" s="210"/>
      <c r="U4" s="210"/>
      <c r="V4" s="199"/>
      <c r="W4" s="197"/>
      <c r="X4" s="109" t="s">
        <v>5</v>
      </c>
      <c r="Y4" s="197"/>
      <c r="Z4" s="210"/>
      <c r="AA4" s="240"/>
      <c r="AB4" s="199"/>
      <c r="AC4" s="197"/>
      <c r="AD4" s="235"/>
    </row>
    <row r="5" spans="1:30" ht="15.75" thickBot="1" x14ac:dyDescent="0.3">
      <c r="A5" s="248"/>
      <c r="B5" s="222"/>
      <c r="C5" s="211"/>
      <c r="D5" s="211"/>
      <c r="E5" s="211"/>
      <c r="F5" s="99"/>
      <c r="G5" s="100"/>
      <c r="H5" s="8"/>
      <c r="I5" s="198"/>
      <c r="J5" s="211"/>
      <c r="K5" s="207"/>
      <c r="L5" s="253"/>
      <c r="M5" s="198"/>
      <c r="N5" s="236"/>
      <c r="Q5" s="248"/>
      <c r="R5" s="222"/>
      <c r="S5" s="211"/>
      <c r="T5" s="211"/>
      <c r="U5" s="211"/>
      <c r="V5" s="111"/>
      <c r="W5" s="112"/>
      <c r="X5" s="8">
        <v>3.7</v>
      </c>
      <c r="Y5" s="198"/>
      <c r="Z5" s="211"/>
      <c r="AA5" s="207"/>
      <c r="AB5" s="253"/>
      <c r="AC5" s="198"/>
      <c r="AD5" s="236"/>
    </row>
    <row r="6" spans="1:30" ht="15.75" thickBot="1" x14ac:dyDescent="0.3">
      <c r="A6" s="97"/>
      <c r="B6" s="19"/>
      <c r="C6" s="98"/>
      <c r="D6" s="98"/>
      <c r="E6" s="98"/>
      <c r="F6" s="237"/>
      <c r="G6" s="238"/>
      <c r="H6" s="98"/>
      <c r="I6" s="98"/>
      <c r="J6" s="98"/>
      <c r="K6" s="21"/>
      <c r="L6" s="237"/>
      <c r="M6" s="238"/>
      <c r="N6" s="101"/>
      <c r="Q6" s="109"/>
      <c r="R6" s="19">
        <v>2</v>
      </c>
      <c r="S6" s="110"/>
      <c r="T6" s="110"/>
      <c r="U6" s="110">
        <v>3</v>
      </c>
      <c r="V6" s="237">
        <v>4</v>
      </c>
      <c r="W6" s="238"/>
      <c r="X6" s="110">
        <v>8</v>
      </c>
      <c r="Y6" s="110">
        <v>10</v>
      </c>
      <c r="Z6" s="110">
        <v>11</v>
      </c>
      <c r="AA6" s="21">
        <v>12</v>
      </c>
      <c r="AB6" s="237">
        <v>13</v>
      </c>
      <c r="AC6" s="238"/>
      <c r="AD6" s="113">
        <v>14</v>
      </c>
    </row>
    <row r="7" spans="1:30" ht="18.75" customHeight="1" thickBot="1" x14ac:dyDescent="0.3">
      <c r="A7" s="183">
        <v>1</v>
      </c>
      <c r="B7" s="225"/>
      <c r="C7" s="183"/>
      <c r="D7" s="151"/>
      <c r="E7" s="282"/>
      <c r="F7" s="71"/>
      <c r="G7" s="27"/>
      <c r="H7" s="183"/>
      <c r="I7" s="183"/>
      <c r="J7" s="227"/>
      <c r="K7" s="205"/>
      <c r="L7" s="215"/>
      <c r="M7" s="216"/>
      <c r="N7" s="203"/>
      <c r="Q7" s="183">
        <v>1</v>
      </c>
      <c r="R7" s="285" t="s">
        <v>147</v>
      </c>
      <c r="S7" s="227" t="s">
        <v>62</v>
      </c>
      <c r="T7" s="156" t="s">
        <v>14</v>
      </c>
      <c r="U7" s="124">
        <v>42149</v>
      </c>
      <c r="V7" s="70" t="s">
        <v>9</v>
      </c>
      <c r="W7" s="28" t="s">
        <v>150</v>
      </c>
      <c r="X7" s="161">
        <v>3.7</v>
      </c>
      <c r="Y7" s="161">
        <v>426</v>
      </c>
      <c r="Z7" s="227" t="s">
        <v>153</v>
      </c>
      <c r="AA7" s="205">
        <v>2188</v>
      </c>
      <c r="AB7" s="215"/>
      <c r="AC7" s="216"/>
      <c r="AD7" s="203">
        <v>202669551</v>
      </c>
    </row>
    <row r="8" spans="1:30" ht="24" customHeight="1" thickBot="1" x14ac:dyDescent="0.3">
      <c r="A8" s="184"/>
      <c r="B8" s="226"/>
      <c r="C8" s="184"/>
      <c r="D8" s="106"/>
      <c r="E8" s="283"/>
      <c r="F8" s="71"/>
      <c r="G8" s="27"/>
      <c r="H8" s="184"/>
      <c r="I8" s="184"/>
      <c r="J8" s="228"/>
      <c r="K8" s="206"/>
      <c r="L8" s="217"/>
      <c r="M8" s="218"/>
      <c r="N8" s="204"/>
      <c r="Q8" s="184"/>
      <c r="R8" s="286"/>
      <c r="S8" s="228"/>
      <c r="T8" s="157" t="s">
        <v>151</v>
      </c>
      <c r="U8" s="93">
        <v>42170</v>
      </c>
      <c r="V8" s="71" t="s">
        <v>13</v>
      </c>
      <c r="W8" s="27" t="s">
        <v>152</v>
      </c>
      <c r="X8" s="162">
        <v>4.5</v>
      </c>
      <c r="Y8" s="162">
        <v>144</v>
      </c>
      <c r="Z8" s="228"/>
      <c r="AA8" s="206"/>
      <c r="AB8" s="217"/>
      <c r="AC8" s="218"/>
      <c r="AD8" s="204"/>
    </row>
    <row r="9" spans="1:30" ht="15.75" thickBot="1" x14ac:dyDescent="0.3">
      <c r="A9" s="183">
        <v>2</v>
      </c>
      <c r="B9" s="225"/>
      <c r="C9" s="149"/>
      <c r="D9" s="152"/>
      <c r="E9" s="129"/>
      <c r="F9" s="27"/>
      <c r="G9" s="27"/>
      <c r="H9" s="183"/>
      <c r="I9" s="183"/>
      <c r="J9" s="183"/>
      <c r="K9" s="205"/>
      <c r="L9" s="121"/>
      <c r="M9" s="122"/>
      <c r="N9" s="203"/>
      <c r="Q9" s="183">
        <v>2</v>
      </c>
      <c r="R9" s="225" t="s">
        <v>108</v>
      </c>
      <c r="S9" s="183" t="s">
        <v>78</v>
      </c>
      <c r="T9" s="152" t="s">
        <v>14</v>
      </c>
      <c r="U9" s="128">
        <v>42149</v>
      </c>
      <c r="V9" s="71" t="s">
        <v>9</v>
      </c>
      <c r="W9" s="27" t="s">
        <v>148</v>
      </c>
      <c r="X9" s="183">
        <v>3.7</v>
      </c>
      <c r="Y9" s="183">
        <v>324</v>
      </c>
      <c r="Z9" s="183" t="s">
        <v>77</v>
      </c>
      <c r="AA9" s="205">
        <v>1199</v>
      </c>
      <c r="AB9" s="121"/>
      <c r="AC9" s="122"/>
      <c r="AD9" s="203">
        <v>114030500</v>
      </c>
    </row>
    <row r="10" spans="1:30" ht="15.75" thickBot="1" x14ac:dyDescent="0.3">
      <c r="A10" s="184"/>
      <c r="B10" s="226"/>
      <c r="C10" s="150"/>
      <c r="D10" s="126"/>
      <c r="E10" s="127"/>
      <c r="F10" s="27"/>
      <c r="G10" s="27"/>
      <c r="H10" s="184"/>
      <c r="I10" s="184"/>
      <c r="J10" s="184"/>
      <c r="K10" s="206"/>
      <c r="L10" s="121"/>
      <c r="M10" s="122"/>
      <c r="N10" s="204"/>
      <c r="Q10" s="184"/>
      <c r="R10" s="226"/>
      <c r="S10" s="214"/>
      <c r="T10" s="126" t="s">
        <v>95</v>
      </c>
      <c r="U10" s="128">
        <v>42170</v>
      </c>
      <c r="V10" s="71" t="s">
        <v>13</v>
      </c>
      <c r="W10" s="27" t="s">
        <v>149</v>
      </c>
      <c r="X10" s="184"/>
      <c r="Y10" s="184"/>
      <c r="Z10" s="184"/>
      <c r="AA10" s="206"/>
      <c r="AB10" s="121"/>
      <c r="AC10" s="122"/>
      <c r="AD10" s="204"/>
    </row>
    <row r="11" spans="1:30" ht="15.75" thickBot="1" x14ac:dyDescent="0.3">
      <c r="A11" s="183">
        <v>3</v>
      </c>
      <c r="B11" s="225"/>
      <c r="C11" s="130"/>
      <c r="D11" s="153"/>
      <c r="E11" s="85"/>
      <c r="F11" s="27"/>
      <c r="G11" s="27"/>
      <c r="H11" s="183"/>
      <c r="I11" s="183"/>
      <c r="J11" s="233"/>
      <c r="K11" s="205"/>
      <c r="L11" s="215"/>
      <c r="M11" s="216"/>
      <c r="N11" s="203"/>
      <c r="Q11" s="183">
        <v>3</v>
      </c>
      <c r="R11" s="225" t="s">
        <v>130</v>
      </c>
      <c r="S11" s="183" t="s">
        <v>134</v>
      </c>
      <c r="T11" s="153" t="s">
        <v>12</v>
      </c>
      <c r="U11" s="167">
        <v>42149</v>
      </c>
      <c r="V11" s="71" t="s">
        <v>9</v>
      </c>
      <c r="W11" s="27" t="s">
        <v>154</v>
      </c>
      <c r="X11" s="183">
        <v>4</v>
      </c>
      <c r="Y11" s="183">
        <v>220</v>
      </c>
      <c r="Z11" s="183" t="s">
        <v>132</v>
      </c>
      <c r="AA11" s="205">
        <v>880</v>
      </c>
      <c r="AB11" s="215"/>
      <c r="AC11" s="216"/>
      <c r="AD11" s="203">
        <v>106957632</v>
      </c>
    </row>
    <row r="12" spans="1:30" ht="15.75" thickBot="1" x14ac:dyDescent="0.3">
      <c r="A12" s="184"/>
      <c r="B12" s="226"/>
      <c r="C12" s="150"/>
      <c r="D12" s="106"/>
      <c r="E12" s="86"/>
      <c r="F12" s="27"/>
      <c r="G12" s="27"/>
      <c r="H12" s="184"/>
      <c r="I12" s="184"/>
      <c r="J12" s="228"/>
      <c r="K12" s="206"/>
      <c r="L12" s="217"/>
      <c r="M12" s="218"/>
      <c r="N12" s="204"/>
      <c r="Q12" s="184"/>
      <c r="R12" s="226"/>
      <c r="S12" s="214"/>
      <c r="T12" s="106" t="s">
        <v>95</v>
      </c>
      <c r="U12" s="105">
        <v>42170</v>
      </c>
      <c r="V12" s="27" t="s">
        <v>13</v>
      </c>
      <c r="W12" s="27" t="s">
        <v>155</v>
      </c>
      <c r="X12" s="184"/>
      <c r="Y12" s="184"/>
      <c r="Z12" s="184"/>
      <c r="AA12" s="206"/>
      <c r="AB12" s="217"/>
      <c r="AC12" s="218"/>
      <c r="AD12" s="204"/>
    </row>
    <row r="13" spans="1:30" ht="19.5" customHeight="1" thickBot="1" x14ac:dyDescent="0.3">
      <c r="A13" s="183">
        <v>4</v>
      </c>
      <c r="B13" s="284"/>
      <c r="C13" s="213"/>
      <c r="D13" s="114"/>
      <c r="E13" s="85"/>
      <c r="F13" s="27"/>
      <c r="G13" s="62"/>
      <c r="H13" s="183"/>
      <c r="I13" s="183"/>
      <c r="J13" s="213"/>
      <c r="K13" s="205"/>
      <c r="L13" s="215"/>
      <c r="M13" s="216"/>
      <c r="N13" s="203"/>
      <c r="Q13" s="183">
        <v>4</v>
      </c>
      <c r="R13" s="225" t="s">
        <v>118</v>
      </c>
      <c r="S13" s="183" t="s">
        <v>45</v>
      </c>
      <c r="T13" s="153" t="s">
        <v>156</v>
      </c>
      <c r="U13" s="85">
        <v>42149</v>
      </c>
      <c r="V13" s="27" t="s">
        <v>9</v>
      </c>
      <c r="W13" s="27" t="s">
        <v>158</v>
      </c>
      <c r="X13" s="161">
        <v>4</v>
      </c>
      <c r="Y13" s="161">
        <v>692</v>
      </c>
      <c r="Z13" s="183" t="s">
        <v>116</v>
      </c>
      <c r="AA13" s="205">
        <v>3011</v>
      </c>
      <c r="AB13" s="215"/>
      <c r="AC13" s="216"/>
      <c r="AD13" s="203">
        <v>114650547</v>
      </c>
    </row>
    <row r="14" spans="1:30" ht="15.75" thickBot="1" x14ac:dyDescent="0.3">
      <c r="A14" s="184"/>
      <c r="B14" s="226"/>
      <c r="C14" s="214"/>
      <c r="D14" s="106"/>
      <c r="E14" s="86"/>
      <c r="F14" s="27"/>
      <c r="G14" s="62"/>
      <c r="H14" s="184"/>
      <c r="I14" s="184"/>
      <c r="J14" s="184"/>
      <c r="K14" s="206"/>
      <c r="L14" s="217"/>
      <c r="M14" s="218"/>
      <c r="N14" s="204"/>
      <c r="Q14" s="184"/>
      <c r="R14" s="226"/>
      <c r="S14" s="184"/>
      <c r="T14" s="147" t="s">
        <v>157</v>
      </c>
      <c r="U14" s="86">
        <v>42150</v>
      </c>
      <c r="V14" s="27" t="s">
        <v>13</v>
      </c>
      <c r="W14" s="27" t="s">
        <v>159</v>
      </c>
      <c r="X14" s="162">
        <v>4.5</v>
      </c>
      <c r="Y14" s="162">
        <v>54</v>
      </c>
      <c r="Z14" s="184"/>
      <c r="AA14" s="206"/>
      <c r="AB14" s="217"/>
      <c r="AC14" s="218"/>
      <c r="AD14" s="204"/>
    </row>
    <row r="15" spans="1:30" ht="15.75" thickBot="1" x14ac:dyDescent="0.3">
      <c r="A15" s="183">
        <v>5</v>
      </c>
      <c r="B15" s="284"/>
      <c r="C15" s="213"/>
      <c r="D15" s="114"/>
      <c r="E15" s="124"/>
      <c r="F15" s="27"/>
      <c r="G15" s="62"/>
      <c r="H15" s="183"/>
      <c r="I15" s="183"/>
      <c r="J15" s="233"/>
      <c r="K15" s="205"/>
      <c r="L15" s="215"/>
      <c r="M15" s="216"/>
      <c r="N15" s="203"/>
      <c r="Q15" s="183">
        <v>5</v>
      </c>
      <c r="R15" s="284" t="s">
        <v>104</v>
      </c>
      <c r="S15" s="213" t="s">
        <v>28</v>
      </c>
      <c r="T15" s="163" t="s">
        <v>14</v>
      </c>
      <c r="U15" s="88">
        <v>42149</v>
      </c>
      <c r="V15" s="62" t="s">
        <v>9</v>
      </c>
      <c r="W15" s="27" t="s">
        <v>160</v>
      </c>
      <c r="X15" s="213">
        <v>3.7</v>
      </c>
      <c r="Y15" s="213">
        <v>224</v>
      </c>
      <c r="Z15" s="213" t="s">
        <v>69</v>
      </c>
      <c r="AA15" s="276">
        <v>829</v>
      </c>
      <c r="AB15" s="268"/>
      <c r="AC15" s="269"/>
      <c r="AD15" s="273">
        <v>108843093</v>
      </c>
    </row>
    <row r="16" spans="1:30" ht="15.75" thickBot="1" x14ac:dyDescent="0.3">
      <c r="A16" s="184"/>
      <c r="B16" s="226"/>
      <c r="C16" s="214"/>
      <c r="D16" s="106"/>
      <c r="E16" s="93"/>
      <c r="F16" s="27"/>
      <c r="G16" s="62"/>
      <c r="H16" s="184"/>
      <c r="I16" s="184"/>
      <c r="J16" s="228"/>
      <c r="K16" s="206"/>
      <c r="L16" s="217"/>
      <c r="M16" s="218"/>
      <c r="N16" s="204"/>
      <c r="Q16" s="184"/>
      <c r="R16" s="272"/>
      <c r="S16" s="214"/>
      <c r="T16" s="106" t="s">
        <v>95</v>
      </c>
      <c r="U16" s="89">
        <v>42150</v>
      </c>
      <c r="V16" s="62" t="s">
        <v>13</v>
      </c>
      <c r="W16" s="27" t="s">
        <v>161</v>
      </c>
      <c r="X16" s="214"/>
      <c r="Y16" s="214"/>
      <c r="Z16" s="214"/>
      <c r="AA16" s="277"/>
      <c r="AB16" s="270"/>
      <c r="AC16" s="271"/>
      <c r="AD16" s="274"/>
    </row>
    <row r="17" spans="1:30" ht="16.5" customHeight="1" thickBot="1" x14ac:dyDescent="0.3">
      <c r="A17" s="183">
        <v>6</v>
      </c>
      <c r="B17" s="284"/>
      <c r="C17" s="136"/>
      <c r="D17" s="65"/>
      <c r="E17" s="282"/>
      <c r="F17" s="27" t="s">
        <v>9</v>
      </c>
      <c r="G17" s="62"/>
      <c r="H17" s="134"/>
      <c r="I17" s="134"/>
      <c r="J17" s="213"/>
      <c r="K17" s="205"/>
      <c r="L17" s="215"/>
      <c r="M17" s="216"/>
      <c r="N17" s="203"/>
      <c r="Q17" s="183">
        <f t="shared" ref="Q17" si="0">Q15+1</f>
        <v>6</v>
      </c>
      <c r="R17" s="225" t="s">
        <v>124</v>
      </c>
      <c r="S17" s="183" t="s">
        <v>73</v>
      </c>
      <c r="T17" s="163" t="s">
        <v>14</v>
      </c>
      <c r="U17" s="88">
        <v>42149</v>
      </c>
      <c r="V17" s="27" t="s">
        <v>9</v>
      </c>
      <c r="W17" s="27" t="s">
        <v>162</v>
      </c>
      <c r="X17" s="183">
        <v>3.7</v>
      </c>
      <c r="Y17" s="183">
        <v>706</v>
      </c>
      <c r="Z17" s="183" t="s">
        <v>74</v>
      </c>
      <c r="AA17" s="205">
        <v>2612</v>
      </c>
      <c r="AB17" s="215"/>
      <c r="AC17" s="216"/>
      <c r="AD17" s="203">
        <v>115103338</v>
      </c>
    </row>
    <row r="18" spans="1:30" ht="12.75" customHeight="1" thickBot="1" x14ac:dyDescent="0.3">
      <c r="A18" s="184"/>
      <c r="B18" s="226"/>
      <c r="C18" s="137"/>
      <c r="D18" s="87"/>
      <c r="E18" s="283"/>
      <c r="F18" s="27" t="s">
        <v>13</v>
      </c>
      <c r="G18" s="62"/>
      <c r="H18" s="135"/>
      <c r="I18" s="135"/>
      <c r="J18" s="184"/>
      <c r="K18" s="206"/>
      <c r="L18" s="217"/>
      <c r="M18" s="218"/>
      <c r="N18" s="204"/>
      <c r="Q18" s="184"/>
      <c r="R18" s="226"/>
      <c r="S18" s="214"/>
      <c r="T18" s="139" t="s">
        <v>95</v>
      </c>
      <c r="U18" s="89">
        <v>42170</v>
      </c>
      <c r="V18" s="27" t="s">
        <v>13</v>
      </c>
      <c r="W18" s="27" t="s">
        <v>161</v>
      </c>
      <c r="X18" s="184"/>
      <c r="Y18" s="184"/>
      <c r="Z18" s="184"/>
      <c r="AA18" s="206"/>
      <c r="AB18" s="217"/>
      <c r="AC18" s="218"/>
      <c r="AD18" s="204"/>
    </row>
    <row r="19" spans="1:30" ht="15.75" thickBot="1" x14ac:dyDescent="0.3">
      <c r="A19" s="107"/>
      <c r="B19" s="115"/>
      <c r="C19" s="116"/>
      <c r="D19" s="117"/>
      <c r="E19" s="118"/>
      <c r="F19" s="27" t="s">
        <v>9</v>
      </c>
      <c r="G19" s="62"/>
      <c r="H19" s="119"/>
      <c r="I19" s="119"/>
      <c r="J19" s="119"/>
      <c r="K19" s="120"/>
      <c r="L19" s="121"/>
      <c r="M19" s="122"/>
      <c r="N19" s="123"/>
      <c r="Q19" s="183">
        <f t="shared" ref="Q19" si="1">Q17+1</f>
        <v>7</v>
      </c>
      <c r="R19" s="225" t="s">
        <v>127</v>
      </c>
      <c r="S19" s="161" t="s">
        <v>163</v>
      </c>
      <c r="T19" s="163" t="s">
        <v>14</v>
      </c>
      <c r="U19" s="124">
        <v>42149</v>
      </c>
      <c r="V19" s="27" t="s">
        <v>9</v>
      </c>
      <c r="W19" s="27" t="s">
        <v>143</v>
      </c>
      <c r="X19" s="183">
        <v>3.7</v>
      </c>
      <c r="Y19" s="183">
        <v>400</v>
      </c>
      <c r="Z19" s="183" t="s">
        <v>107</v>
      </c>
      <c r="AA19" s="205">
        <v>1480</v>
      </c>
      <c r="AB19" s="215"/>
      <c r="AC19" s="216"/>
      <c r="AD19" s="203">
        <v>113018372</v>
      </c>
    </row>
    <row r="20" spans="1:30" ht="15.75" thickBot="1" x14ac:dyDescent="0.3">
      <c r="A20" s="107"/>
      <c r="B20" s="115"/>
      <c r="C20" s="116"/>
      <c r="D20" s="117"/>
      <c r="E20" s="118"/>
      <c r="F20" s="27" t="s">
        <v>13</v>
      </c>
      <c r="G20" s="62"/>
      <c r="H20" s="119"/>
      <c r="I20" s="119"/>
      <c r="J20" s="119"/>
      <c r="K20" s="120"/>
      <c r="L20" s="121"/>
      <c r="M20" s="122"/>
      <c r="N20" s="123"/>
      <c r="Q20" s="184"/>
      <c r="R20" s="226"/>
      <c r="S20" s="162" t="s">
        <v>164</v>
      </c>
      <c r="T20" s="164" t="s">
        <v>95</v>
      </c>
      <c r="U20" s="93">
        <v>42163</v>
      </c>
      <c r="V20" s="27" t="s">
        <v>13</v>
      </c>
      <c r="W20" s="27" t="s">
        <v>165</v>
      </c>
      <c r="X20" s="184"/>
      <c r="Y20" s="184"/>
      <c r="Z20" s="184"/>
      <c r="AA20" s="206"/>
      <c r="AB20" s="217"/>
      <c r="AC20" s="218"/>
      <c r="AD20" s="204"/>
    </row>
    <row r="21" spans="1:30" ht="15.75" thickBot="1" x14ac:dyDescent="0.3">
      <c r="A21" s="194"/>
      <c r="B21" s="284"/>
      <c r="C21" s="102"/>
      <c r="D21" s="65"/>
      <c r="E21" s="282"/>
      <c r="F21" s="27" t="s">
        <v>9</v>
      </c>
      <c r="G21" s="62"/>
      <c r="H21" s="183"/>
      <c r="I21" s="183"/>
      <c r="J21" s="213"/>
      <c r="K21" s="205"/>
      <c r="L21" s="215"/>
      <c r="M21" s="216"/>
      <c r="N21" s="203"/>
      <c r="Q21" s="183">
        <f t="shared" ref="Q21" si="2">Q19+1</f>
        <v>8</v>
      </c>
      <c r="R21" s="225" t="s">
        <v>166</v>
      </c>
      <c r="S21" s="183" t="s">
        <v>44</v>
      </c>
      <c r="T21" s="153" t="s">
        <v>12</v>
      </c>
      <c r="U21" s="72">
        <v>42150</v>
      </c>
      <c r="V21" s="27" t="s">
        <v>13</v>
      </c>
      <c r="W21" s="27" t="s">
        <v>167</v>
      </c>
      <c r="X21" s="183">
        <v>3.7</v>
      </c>
      <c r="Y21" s="183">
        <v>518</v>
      </c>
      <c r="Z21" s="183" t="s">
        <v>169</v>
      </c>
      <c r="AA21" s="205">
        <v>1917</v>
      </c>
      <c r="AB21" s="215"/>
      <c r="AC21" s="216"/>
      <c r="AD21" s="203">
        <v>113966065</v>
      </c>
    </row>
    <row r="22" spans="1:30" ht="17.25" customHeight="1" thickBot="1" x14ac:dyDescent="0.3">
      <c r="A22" s="195"/>
      <c r="B22" s="226"/>
      <c r="C22" s="84"/>
      <c r="D22" s="66"/>
      <c r="E22" s="283"/>
      <c r="F22" s="27" t="s">
        <v>13</v>
      </c>
      <c r="G22" s="62"/>
      <c r="H22" s="184"/>
      <c r="I22" s="184"/>
      <c r="J22" s="184"/>
      <c r="K22" s="206"/>
      <c r="L22" s="217"/>
      <c r="M22" s="218"/>
      <c r="N22" s="204"/>
      <c r="Q22" s="184"/>
      <c r="R22" s="226"/>
      <c r="S22" s="214"/>
      <c r="T22" s="147" t="s">
        <v>95</v>
      </c>
      <c r="U22" s="73">
        <v>42170</v>
      </c>
      <c r="V22" s="27" t="s">
        <v>9</v>
      </c>
      <c r="W22" s="27" t="s">
        <v>168</v>
      </c>
      <c r="X22" s="184"/>
      <c r="Y22" s="184"/>
      <c r="Z22" s="184"/>
      <c r="AA22" s="206"/>
      <c r="AB22" s="217"/>
      <c r="AC22" s="218"/>
      <c r="AD22" s="204"/>
    </row>
    <row r="23" spans="1:30" ht="15.75" thickBot="1" x14ac:dyDescent="0.3">
      <c r="A23" s="194"/>
      <c r="B23" s="284"/>
      <c r="C23" s="103"/>
      <c r="D23" s="65"/>
      <c r="E23" s="72"/>
      <c r="F23" s="27" t="s">
        <v>13</v>
      </c>
      <c r="G23" s="62"/>
      <c r="H23" s="183"/>
      <c r="I23" s="183"/>
      <c r="J23" s="213"/>
      <c r="K23" s="205"/>
      <c r="L23" s="215"/>
      <c r="M23" s="216"/>
      <c r="N23" s="203"/>
      <c r="Q23" s="183">
        <f t="shared" ref="Q23" si="3">Q21+1</f>
        <v>9</v>
      </c>
      <c r="R23" s="225" t="s">
        <v>170</v>
      </c>
      <c r="S23" s="165" t="s">
        <v>98</v>
      </c>
      <c r="T23" s="153" t="s">
        <v>14</v>
      </c>
      <c r="U23" s="287">
        <v>42149</v>
      </c>
      <c r="V23" s="27" t="s">
        <v>9</v>
      </c>
      <c r="W23" s="27" t="s">
        <v>171</v>
      </c>
      <c r="X23" s="183">
        <v>4</v>
      </c>
      <c r="Y23" s="183">
        <v>204</v>
      </c>
      <c r="Z23" s="183" t="s">
        <v>106</v>
      </c>
      <c r="AA23" s="205">
        <v>816</v>
      </c>
      <c r="AB23" s="215"/>
      <c r="AC23" s="216"/>
      <c r="AD23" s="203">
        <v>111620505</v>
      </c>
    </row>
    <row r="24" spans="1:30" ht="18" customHeight="1" thickBot="1" x14ac:dyDescent="0.3">
      <c r="A24" s="195"/>
      <c r="B24" s="226"/>
      <c r="C24" s="95"/>
      <c r="D24" s="66"/>
      <c r="E24" s="73"/>
      <c r="F24" s="27" t="s">
        <v>9</v>
      </c>
      <c r="G24" s="62"/>
      <c r="H24" s="184"/>
      <c r="I24" s="184"/>
      <c r="J24" s="184"/>
      <c r="K24" s="206"/>
      <c r="L24" s="217"/>
      <c r="M24" s="218"/>
      <c r="N24" s="204"/>
      <c r="Q24" s="184"/>
      <c r="R24" s="226"/>
      <c r="S24" s="125" t="s">
        <v>99</v>
      </c>
      <c r="T24" s="147" t="s">
        <v>95</v>
      </c>
      <c r="U24" s="288"/>
      <c r="V24" s="27" t="s">
        <v>13</v>
      </c>
      <c r="W24" s="27" t="s">
        <v>172</v>
      </c>
      <c r="X24" s="184"/>
      <c r="Y24" s="184"/>
      <c r="Z24" s="184"/>
      <c r="AA24" s="206"/>
      <c r="AB24" s="217"/>
      <c r="AC24" s="218"/>
      <c r="AD24" s="204"/>
    </row>
    <row r="25" spans="1:30" ht="18" customHeight="1" thickBot="1" x14ac:dyDescent="0.3">
      <c r="A25" s="160"/>
      <c r="B25" s="115"/>
      <c r="C25" s="160"/>
      <c r="D25" s="168"/>
      <c r="E25" s="128"/>
      <c r="F25" s="27"/>
      <c r="G25" s="62"/>
      <c r="H25" s="119"/>
      <c r="I25" s="119"/>
      <c r="J25" s="119"/>
      <c r="K25" s="120"/>
      <c r="L25" s="121"/>
      <c r="M25" s="122"/>
      <c r="N25" s="123"/>
      <c r="Q25" s="183">
        <v>10</v>
      </c>
      <c r="R25" s="225" t="s">
        <v>109</v>
      </c>
      <c r="S25" s="119" t="s">
        <v>98</v>
      </c>
      <c r="T25" s="152" t="s">
        <v>12</v>
      </c>
      <c r="U25" s="169">
        <v>42149</v>
      </c>
      <c r="V25" s="27" t="s">
        <v>9</v>
      </c>
      <c r="W25" s="27" t="s">
        <v>173</v>
      </c>
      <c r="X25" s="119">
        <v>3.7</v>
      </c>
      <c r="Y25" s="119">
        <v>102</v>
      </c>
      <c r="Z25" s="183" t="s">
        <v>79</v>
      </c>
      <c r="AA25" s="205">
        <v>1322</v>
      </c>
      <c r="AB25" s="121"/>
      <c r="AC25" s="122"/>
      <c r="AD25" s="203">
        <v>202099720</v>
      </c>
    </row>
    <row r="26" spans="1:30" ht="18" customHeight="1" thickBot="1" x14ac:dyDescent="0.3">
      <c r="A26" s="160"/>
      <c r="B26" s="115"/>
      <c r="C26" s="160"/>
      <c r="D26" s="168"/>
      <c r="E26" s="128"/>
      <c r="F26" s="27"/>
      <c r="G26" s="62"/>
      <c r="H26" s="119"/>
      <c r="I26" s="119"/>
      <c r="J26" s="119"/>
      <c r="K26" s="120"/>
      <c r="L26" s="121"/>
      <c r="M26" s="122"/>
      <c r="N26" s="123"/>
      <c r="Q26" s="184"/>
      <c r="R26" s="226"/>
      <c r="S26" s="166" t="s">
        <v>99</v>
      </c>
      <c r="T26" s="147" t="s">
        <v>95</v>
      </c>
      <c r="U26" s="170">
        <v>42170</v>
      </c>
      <c r="V26" s="27" t="s">
        <v>13</v>
      </c>
      <c r="W26" s="27" t="s">
        <v>174</v>
      </c>
      <c r="X26" s="162">
        <v>4.5</v>
      </c>
      <c r="Y26" s="162">
        <v>210</v>
      </c>
      <c r="Z26" s="184"/>
      <c r="AA26" s="206"/>
      <c r="AB26" s="158"/>
      <c r="AC26" s="159"/>
      <c r="AD26" s="204"/>
    </row>
    <row r="27" spans="1:30" ht="18" customHeight="1" thickBot="1" x14ac:dyDescent="0.3">
      <c r="A27" s="160"/>
      <c r="B27" s="115"/>
      <c r="C27" s="160"/>
      <c r="D27" s="168"/>
      <c r="E27" s="128"/>
      <c r="F27" s="27"/>
      <c r="G27" s="62"/>
      <c r="H27" s="119"/>
      <c r="I27" s="119"/>
      <c r="J27" s="119"/>
      <c r="K27" s="120"/>
      <c r="L27" s="121"/>
      <c r="M27" s="122"/>
      <c r="N27" s="123"/>
      <c r="Q27" s="183">
        <v>11</v>
      </c>
      <c r="R27" s="225" t="s">
        <v>175</v>
      </c>
      <c r="S27" s="245" t="s">
        <v>176</v>
      </c>
      <c r="T27" s="152" t="s">
        <v>14</v>
      </c>
      <c r="U27" s="169">
        <v>42149</v>
      </c>
      <c r="V27" s="27" t="s">
        <v>9</v>
      </c>
      <c r="W27" s="27" t="s">
        <v>177</v>
      </c>
      <c r="X27" s="245">
        <v>3.7</v>
      </c>
      <c r="Y27" s="245">
        <v>126</v>
      </c>
      <c r="Z27" s="183" t="s">
        <v>179</v>
      </c>
      <c r="AA27" s="205">
        <v>466</v>
      </c>
      <c r="AB27" s="121"/>
      <c r="AC27" s="122"/>
      <c r="AD27" s="203">
        <v>202181074</v>
      </c>
    </row>
    <row r="28" spans="1:30" ht="18" customHeight="1" thickBot="1" x14ac:dyDescent="0.3">
      <c r="A28" s="160"/>
      <c r="B28" s="115"/>
      <c r="C28" s="160"/>
      <c r="D28" s="168"/>
      <c r="E28" s="128"/>
      <c r="F28" s="27"/>
      <c r="G28" s="62"/>
      <c r="H28" s="119"/>
      <c r="I28" s="119"/>
      <c r="J28" s="119"/>
      <c r="K28" s="120"/>
      <c r="L28" s="121"/>
      <c r="M28" s="122"/>
      <c r="N28" s="123"/>
      <c r="Q28" s="184"/>
      <c r="R28" s="226"/>
      <c r="S28" s="184"/>
      <c r="T28" s="152" t="s">
        <v>95</v>
      </c>
      <c r="U28" s="169">
        <v>42150</v>
      </c>
      <c r="V28" s="27" t="s">
        <v>13</v>
      </c>
      <c r="W28" s="27" t="s">
        <v>178</v>
      </c>
      <c r="X28" s="184"/>
      <c r="Y28" s="184"/>
      <c r="Z28" s="184"/>
      <c r="AA28" s="206"/>
      <c r="AB28" s="121"/>
      <c r="AC28" s="122"/>
      <c r="AD28" s="204"/>
    </row>
    <row r="29" spans="1:30" ht="15.75" thickBot="1" x14ac:dyDescent="0.3">
      <c r="A29" s="194"/>
      <c r="B29" s="284"/>
      <c r="C29" s="213"/>
      <c r="D29" s="65"/>
      <c r="E29" s="282"/>
      <c r="F29" s="27" t="s">
        <v>9</v>
      </c>
      <c r="G29" s="62"/>
      <c r="H29" s="183"/>
      <c r="I29" s="183"/>
      <c r="J29" s="213"/>
      <c r="K29" s="205"/>
      <c r="L29" s="215"/>
      <c r="M29" s="216"/>
      <c r="N29" s="203"/>
      <c r="Q29" s="183">
        <v>12</v>
      </c>
      <c r="R29" s="225" t="s">
        <v>135</v>
      </c>
      <c r="S29" s="183" t="s">
        <v>12</v>
      </c>
      <c r="T29" s="163" t="s">
        <v>14</v>
      </c>
      <c r="U29" s="171">
        <v>42149</v>
      </c>
      <c r="V29" s="27" t="s">
        <v>9</v>
      </c>
      <c r="W29" s="27" t="s">
        <v>155</v>
      </c>
      <c r="X29" s="213">
        <v>4</v>
      </c>
      <c r="Y29" s="183">
        <v>122</v>
      </c>
      <c r="Z29" s="183" t="s">
        <v>136</v>
      </c>
      <c r="AA29" s="205">
        <v>488</v>
      </c>
      <c r="AB29" s="215"/>
      <c r="AC29" s="216"/>
      <c r="AD29" s="203">
        <v>113959133</v>
      </c>
    </row>
    <row r="30" spans="1:30" ht="15.75" thickBot="1" x14ac:dyDescent="0.3">
      <c r="A30" s="195"/>
      <c r="B30" s="226"/>
      <c r="C30" s="184"/>
      <c r="D30" s="66"/>
      <c r="E30" s="283"/>
      <c r="F30" s="27" t="s">
        <v>13</v>
      </c>
      <c r="G30" s="62"/>
      <c r="H30" s="184"/>
      <c r="I30" s="184"/>
      <c r="J30" s="184"/>
      <c r="K30" s="206"/>
      <c r="L30" s="217"/>
      <c r="M30" s="218"/>
      <c r="N30" s="204"/>
      <c r="Q30" s="184"/>
      <c r="R30" s="226"/>
      <c r="S30" s="184"/>
      <c r="T30" s="164" t="s">
        <v>95</v>
      </c>
      <c r="U30" s="170">
        <v>42150</v>
      </c>
      <c r="V30" s="29" t="s">
        <v>13</v>
      </c>
      <c r="W30" s="29" t="s">
        <v>180</v>
      </c>
      <c r="X30" s="214"/>
      <c r="Y30" s="184"/>
      <c r="Z30" s="214"/>
      <c r="AA30" s="206"/>
      <c r="AB30" s="217"/>
      <c r="AC30" s="218"/>
      <c r="AD30" s="204"/>
    </row>
    <row r="31" spans="1:30" ht="15.75" thickBot="1" x14ac:dyDescent="0.3">
      <c r="A31" s="194"/>
      <c r="B31" s="284"/>
      <c r="C31" s="213"/>
      <c r="D31" s="91"/>
      <c r="E31" s="94"/>
      <c r="F31" s="27" t="s">
        <v>9</v>
      </c>
      <c r="G31" s="62"/>
      <c r="H31" s="183"/>
      <c r="I31" s="183"/>
      <c r="J31" s="213"/>
      <c r="K31" s="205"/>
      <c r="L31" s="215"/>
      <c r="M31" s="216"/>
      <c r="N31" s="203"/>
      <c r="Q31" s="22"/>
      <c r="R31" s="23"/>
      <c r="S31" s="22"/>
      <c r="T31" s="22"/>
      <c r="U31" s="22"/>
      <c r="V31" s="24"/>
      <c r="W31" s="254" t="s">
        <v>8</v>
      </c>
      <c r="X31" s="256"/>
      <c r="Y31" s="194"/>
      <c r="Z31" s="194"/>
      <c r="AA31" s="205">
        <f>SUM(AA7:AA30)</f>
        <v>17208</v>
      </c>
      <c r="AB31" s="259"/>
      <c r="AC31" s="260"/>
      <c r="AD31" s="186"/>
    </row>
    <row r="32" spans="1:30" ht="15.75" thickBot="1" x14ac:dyDescent="0.3">
      <c r="A32" s="195"/>
      <c r="B32" s="226"/>
      <c r="C32" s="184"/>
      <c r="D32" s="92"/>
      <c r="E32" s="93"/>
      <c r="F32" s="29" t="s">
        <v>13</v>
      </c>
      <c r="G32" s="74"/>
      <c r="H32" s="184"/>
      <c r="I32" s="184"/>
      <c r="J32" s="184"/>
      <c r="K32" s="206"/>
      <c r="L32" s="217"/>
      <c r="M32" s="218"/>
      <c r="N32" s="204"/>
      <c r="Q32" s="22"/>
      <c r="R32" s="23"/>
      <c r="S32" s="22"/>
      <c r="T32" s="22"/>
      <c r="U32" s="22"/>
      <c r="V32" s="22"/>
      <c r="W32" s="255"/>
      <c r="X32" s="257"/>
      <c r="Y32" s="195"/>
      <c r="Z32" s="195"/>
      <c r="AA32" s="206"/>
      <c r="AB32" s="261"/>
      <c r="AC32" s="262"/>
      <c r="AD32" s="188"/>
    </row>
    <row r="33" spans="1:30" x14ac:dyDescent="0.25">
      <c r="A33" s="22"/>
      <c r="B33" s="23"/>
      <c r="C33" s="22"/>
      <c r="D33" s="22"/>
      <c r="E33" s="22"/>
      <c r="F33" s="24"/>
      <c r="G33" s="254" t="s">
        <v>8</v>
      </c>
      <c r="H33" s="256"/>
      <c r="I33" s="194"/>
      <c r="J33" s="194"/>
      <c r="K33" s="205">
        <f>SUM(K7:K32)</f>
        <v>0</v>
      </c>
      <c r="L33" s="259"/>
      <c r="M33" s="260"/>
      <c r="N33" s="186"/>
      <c r="Q33" s="25"/>
      <c r="R33" s="10"/>
      <c r="S33" s="11"/>
      <c r="T33" s="11"/>
      <c r="U33" s="11"/>
      <c r="V33" s="11"/>
      <c r="W33" s="11"/>
      <c r="X33" s="11"/>
      <c r="Y33" s="11"/>
      <c r="Z33" s="11"/>
      <c r="AA33" s="12"/>
      <c r="AB33" s="11"/>
      <c r="AC33" s="11"/>
      <c r="AD33" s="35"/>
    </row>
    <row r="34" spans="1:30" ht="19.5" thickBot="1" x14ac:dyDescent="0.35">
      <c r="A34" s="22"/>
      <c r="B34" s="23"/>
      <c r="C34" s="22"/>
      <c r="D34" s="22"/>
      <c r="E34" s="22"/>
      <c r="F34" s="22"/>
      <c r="G34" s="255"/>
      <c r="H34" s="257"/>
      <c r="I34" s="195"/>
      <c r="J34" s="195"/>
      <c r="K34" s="206"/>
      <c r="L34" s="261"/>
      <c r="M34" s="262"/>
      <c r="N34" s="188"/>
      <c r="Q34" s="25" t="s">
        <v>15</v>
      </c>
      <c r="R34" s="26" t="s">
        <v>16</v>
      </c>
      <c r="S34" s="11"/>
      <c r="T34" s="11"/>
      <c r="U34" s="11"/>
      <c r="V34" s="25" t="s">
        <v>17</v>
      </c>
      <c r="W34" s="11"/>
      <c r="X34" s="11"/>
      <c r="Y34" s="11"/>
      <c r="Z34" s="11"/>
      <c r="AA34" s="12"/>
      <c r="AB34" s="267" t="s">
        <v>102</v>
      </c>
      <c r="AC34" s="267"/>
      <c r="AD34" s="104">
        <v>202131</v>
      </c>
    </row>
    <row r="35" spans="1:30" x14ac:dyDescent="0.25">
      <c r="A35" s="25"/>
      <c r="B35" s="10"/>
      <c r="C35" s="11"/>
      <c r="D35" s="11"/>
      <c r="E35" s="11"/>
      <c r="F35" s="11"/>
      <c r="G35" s="11"/>
      <c r="H35" s="11"/>
      <c r="I35" s="11"/>
      <c r="J35" s="11"/>
      <c r="K35" s="12"/>
      <c r="L35" s="11"/>
      <c r="M35" s="11"/>
      <c r="N35" s="35"/>
      <c r="Q35" s="30"/>
      <c r="R35" s="31"/>
      <c r="S35" s="30"/>
      <c r="T35" s="30"/>
      <c r="U35" s="30"/>
      <c r="V35" s="32"/>
      <c r="W35" s="32"/>
      <c r="X35" s="30"/>
      <c r="Y35" s="30"/>
      <c r="Z35" s="30"/>
      <c r="AA35" s="33"/>
      <c r="AB35" s="34"/>
      <c r="AC35" s="34"/>
      <c r="AD35" s="37"/>
    </row>
    <row r="36" spans="1:30" ht="18.75" x14ac:dyDescent="0.3">
      <c r="A36" s="25" t="s">
        <v>15</v>
      </c>
      <c r="B36" s="26" t="s">
        <v>16</v>
      </c>
      <c r="C36" s="11"/>
      <c r="D36" s="11"/>
      <c r="E36" s="11"/>
      <c r="F36" s="25" t="s">
        <v>17</v>
      </c>
      <c r="G36" s="11"/>
      <c r="H36" s="11"/>
      <c r="I36" s="11"/>
      <c r="J36" s="11"/>
      <c r="K36" s="267" t="s">
        <v>102</v>
      </c>
      <c r="L36" s="267"/>
      <c r="M36" s="267"/>
      <c r="N36" s="104">
        <v>202132</v>
      </c>
      <c r="Q36" s="30"/>
      <c r="R36" s="31"/>
      <c r="S36" s="30"/>
      <c r="T36" s="30"/>
      <c r="U36" s="30"/>
      <c r="V36" s="32"/>
      <c r="W36" s="32"/>
      <c r="X36" s="30"/>
      <c r="Y36" s="30"/>
      <c r="Z36" s="30"/>
      <c r="AA36" s="33"/>
      <c r="AB36" s="34"/>
      <c r="AC36" s="34"/>
      <c r="AD36" s="37"/>
    </row>
    <row r="37" spans="1:30" x14ac:dyDescent="0.25">
      <c r="A37" s="30"/>
      <c r="B37" s="31"/>
      <c r="C37" s="30"/>
      <c r="D37" s="30"/>
      <c r="E37" s="30"/>
      <c r="F37" s="32"/>
      <c r="G37" s="32"/>
      <c r="H37" s="30"/>
      <c r="I37" s="30"/>
      <c r="J37" s="30"/>
      <c r="K37" s="33"/>
      <c r="L37" s="34"/>
      <c r="M37" s="34"/>
      <c r="N37" s="37"/>
    </row>
    <row r="38" spans="1:30" x14ac:dyDescent="0.25">
      <c r="A38" s="30"/>
      <c r="B38" s="31"/>
      <c r="C38" s="30"/>
      <c r="D38" s="30"/>
      <c r="E38" s="30"/>
      <c r="F38" s="32"/>
      <c r="G38" s="32"/>
      <c r="H38" s="30"/>
      <c r="I38" s="30"/>
      <c r="J38" s="30"/>
      <c r="K38" s="33"/>
      <c r="L38" s="34"/>
      <c r="M38" s="34"/>
      <c r="N38" s="37"/>
    </row>
    <row r="39" spans="1:30" x14ac:dyDescent="0.25">
      <c r="A39" s="30"/>
      <c r="B39" s="31"/>
      <c r="C39" s="30"/>
      <c r="D39" s="30"/>
      <c r="E39" s="30"/>
      <c r="F39" s="32"/>
      <c r="G39" s="32"/>
      <c r="H39" s="30"/>
      <c r="I39" s="30"/>
      <c r="J39" s="30"/>
      <c r="K39" s="33"/>
      <c r="L39" s="34"/>
      <c r="M39" s="34"/>
      <c r="N39" s="37"/>
    </row>
  </sheetData>
  <mergeCells count="233">
    <mergeCell ref="S21:S22"/>
    <mergeCell ref="U23:U24"/>
    <mergeCell ref="Q25:Q26"/>
    <mergeCell ref="R25:R26"/>
    <mergeCell ref="Z25:Z26"/>
    <mergeCell ref="AA25:AA26"/>
    <mergeCell ref="Q9:Q10"/>
    <mergeCell ref="R9:R10"/>
    <mergeCell ref="S9:S10"/>
    <mergeCell ref="X9:X10"/>
    <mergeCell ref="S15:S16"/>
    <mergeCell ref="X15:X16"/>
    <mergeCell ref="Y15:Y16"/>
    <mergeCell ref="Z15:Z16"/>
    <mergeCell ref="AA15:AA16"/>
    <mergeCell ref="S17:S18"/>
    <mergeCell ref="Y9:Y10"/>
    <mergeCell ref="Z9:Z10"/>
    <mergeCell ref="AA9:AA10"/>
    <mergeCell ref="Q17:Q18"/>
    <mergeCell ref="R17:R18"/>
    <mergeCell ref="X17:X18"/>
    <mergeCell ref="Y17:Y18"/>
    <mergeCell ref="Z17:Z18"/>
    <mergeCell ref="Q27:Q28"/>
    <mergeCell ref="R27:R28"/>
    <mergeCell ref="S27:S28"/>
    <mergeCell ref="X27:X28"/>
    <mergeCell ref="Y27:Y28"/>
    <mergeCell ref="Z27:Z28"/>
    <mergeCell ref="AA27:AA28"/>
    <mergeCell ref="AD27:AD28"/>
    <mergeCell ref="Z29:Z30"/>
    <mergeCell ref="AB15:AC16"/>
    <mergeCell ref="AD15:AD16"/>
    <mergeCell ref="AD13:AD14"/>
    <mergeCell ref="Q11:Q12"/>
    <mergeCell ref="R11:R12"/>
    <mergeCell ref="S11:S12"/>
    <mergeCell ref="X11:X12"/>
    <mergeCell ref="Y11:Y12"/>
    <mergeCell ref="Z11:Z12"/>
    <mergeCell ref="AA11:AA12"/>
    <mergeCell ref="AB11:AC12"/>
    <mergeCell ref="AD11:AD12"/>
    <mergeCell ref="Q13:Q14"/>
    <mergeCell ref="R13:R14"/>
    <mergeCell ref="S13:S14"/>
    <mergeCell ref="Z13:Z14"/>
    <mergeCell ref="AA13:AA14"/>
    <mergeCell ref="AB13:AC14"/>
    <mergeCell ref="AA17:AA18"/>
    <mergeCell ref="AB17:AC18"/>
    <mergeCell ref="AD17:AD18"/>
    <mergeCell ref="Q19:Q20"/>
    <mergeCell ref="AD19:AD20"/>
    <mergeCell ref="R19:R20"/>
    <mergeCell ref="X19:X20"/>
    <mergeCell ref="Y19:Y20"/>
    <mergeCell ref="Z19:Z20"/>
    <mergeCell ref="AA19:AA20"/>
    <mergeCell ref="AB19:AC20"/>
    <mergeCell ref="AB23:AC24"/>
    <mergeCell ref="AD23:AD24"/>
    <mergeCell ref="W31:W32"/>
    <mergeCell ref="X31:X32"/>
    <mergeCell ref="Y31:Y32"/>
    <mergeCell ref="Z31:Z32"/>
    <mergeCell ref="AA31:AA32"/>
    <mergeCell ref="AB31:AC32"/>
    <mergeCell ref="AD31:AD32"/>
    <mergeCell ref="X29:X30"/>
    <mergeCell ref="Y29:Y30"/>
    <mergeCell ref="AD25:AD26"/>
    <mergeCell ref="AA7:AA8"/>
    <mergeCell ref="AB7:AC8"/>
    <mergeCell ref="AD7:AD8"/>
    <mergeCell ref="AB34:AC34"/>
    <mergeCell ref="Q29:Q30"/>
    <mergeCell ref="R29:R30"/>
    <mergeCell ref="S29:S30"/>
    <mergeCell ref="AA29:AA30"/>
    <mergeCell ref="AB29:AC30"/>
    <mergeCell ref="AD29:AD30"/>
    <mergeCell ref="Q21:Q22"/>
    <mergeCell ref="R21:R22"/>
    <mergeCell ref="X21:X22"/>
    <mergeCell ref="Y21:Y22"/>
    <mergeCell ref="Z21:Z22"/>
    <mergeCell ref="AA21:AA22"/>
    <mergeCell ref="AB21:AC22"/>
    <mergeCell ref="AD21:AD22"/>
    <mergeCell ref="Q23:Q24"/>
    <mergeCell ref="R23:R24"/>
    <mergeCell ref="X23:X24"/>
    <mergeCell ref="Y23:Y24"/>
    <mergeCell ref="Z23:Z24"/>
    <mergeCell ref="AA23:AA24"/>
    <mergeCell ref="AD9:AD10"/>
    <mergeCell ref="Q15:Q16"/>
    <mergeCell ref="R15:R16"/>
    <mergeCell ref="Q2:U2"/>
    <mergeCell ref="V2:Y2"/>
    <mergeCell ref="Z2:AB2"/>
    <mergeCell ref="Q3:Q5"/>
    <mergeCell ref="R3:R5"/>
    <mergeCell ref="S3:S5"/>
    <mergeCell ref="T3:T5"/>
    <mergeCell ref="U3:U5"/>
    <mergeCell ref="V3:W3"/>
    <mergeCell ref="Y3:Y5"/>
    <mergeCell ref="Z3:Z5"/>
    <mergeCell ref="AA3:AA5"/>
    <mergeCell ref="AB3:AC5"/>
    <mergeCell ref="AD3:AD5"/>
    <mergeCell ref="V4:W4"/>
    <mergeCell ref="V6:W6"/>
    <mergeCell ref="AB6:AC6"/>
    <mergeCell ref="Q7:Q8"/>
    <mergeCell ref="R7:R8"/>
    <mergeCell ref="S7:S8"/>
    <mergeCell ref="Z7:Z8"/>
    <mergeCell ref="N33:N34"/>
    <mergeCell ref="G33:G34"/>
    <mergeCell ref="H33:H34"/>
    <mergeCell ref="I33:I34"/>
    <mergeCell ref="J33:J34"/>
    <mergeCell ref="K33:K34"/>
    <mergeCell ref="L33:M34"/>
    <mergeCell ref="N29:N30"/>
    <mergeCell ref="K36:M36"/>
    <mergeCell ref="A31:A32"/>
    <mergeCell ref="B31:B32"/>
    <mergeCell ref="C31:C32"/>
    <mergeCell ref="H31:H32"/>
    <mergeCell ref="I31:I32"/>
    <mergeCell ref="J31:J32"/>
    <mergeCell ref="K31:K32"/>
    <mergeCell ref="L31:M32"/>
    <mergeCell ref="N31:N32"/>
    <mergeCell ref="A29:A30"/>
    <mergeCell ref="B29:B30"/>
    <mergeCell ref="C29:C30"/>
    <mergeCell ref="H29:H30"/>
    <mergeCell ref="I29:I30"/>
    <mergeCell ref="J29:J30"/>
    <mergeCell ref="K29:K30"/>
    <mergeCell ref="K21:K22"/>
    <mergeCell ref="L21:M22"/>
    <mergeCell ref="L29:M30"/>
    <mergeCell ref="E29:E30"/>
    <mergeCell ref="N21:N22"/>
    <mergeCell ref="A23:A24"/>
    <mergeCell ref="B23:B24"/>
    <mergeCell ref="H23:H24"/>
    <mergeCell ref="I23:I24"/>
    <mergeCell ref="J23:J24"/>
    <mergeCell ref="K23:K24"/>
    <mergeCell ref="A21:A22"/>
    <mergeCell ref="B21:B22"/>
    <mergeCell ref="H21:H22"/>
    <mergeCell ref="I21:I22"/>
    <mergeCell ref="J21:J22"/>
    <mergeCell ref="L23:M24"/>
    <mergeCell ref="N23:N24"/>
    <mergeCell ref="E21:E22"/>
    <mergeCell ref="A17:A18"/>
    <mergeCell ref="B17:B18"/>
    <mergeCell ref="J17:J18"/>
    <mergeCell ref="K17:K18"/>
    <mergeCell ref="L17:M18"/>
    <mergeCell ref="N17:N18"/>
    <mergeCell ref="A15:A16"/>
    <mergeCell ref="B15:B16"/>
    <mergeCell ref="H15:H16"/>
    <mergeCell ref="I15:I16"/>
    <mergeCell ref="J15:J16"/>
    <mergeCell ref="K15:K16"/>
    <mergeCell ref="L15:M16"/>
    <mergeCell ref="E17:E18"/>
    <mergeCell ref="A9:A10"/>
    <mergeCell ref="B9:B10"/>
    <mergeCell ref="N15:N16"/>
    <mergeCell ref="N11:N12"/>
    <mergeCell ref="A13:A14"/>
    <mergeCell ref="B13:B14"/>
    <mergeCell ref="A11:A12"/>
    <mergeCell ref="B11:B12"/>
    <mergeCell ref="C15:C16"/>
    <mergeCell ref="J3:J5"/>
    <mergeCell ref="K3:K5"/>
    <mergeCell ref="L3:M5"/>
    <mergeCell ref="N3:N5"/>
    <mergeCell ref="H7:H8"/>
    <mergeCell ref="I7:I8"/>
    <mergeCell ref="A2:E2"/>
    <mergeCell ref="F2:I2"/>
    <mergeCell ref="J2:L2"/>
    <mergeCell ref="A3:A5"/>
    <mergeCell ref="B3:B5"/>
    <mergeCell ref="C3:C5"/>
    <mergeCell ref="D3:D5"/>
    <mergeCell ref="E3:E5"/>
    <mergeCell ref="F3:G3"/>
    <mergeCell ref="I3:I5"/>
    <mergeCell ref="F4:G4"/>
    <mergeCell ref="F6:G6"/>
    <mergeCell ref="L6:M6"/>
    <mergeCell ref="A7:A8"/>
    <mergeCell ref="B7:B8"/>
    <mergeCell ref="J7:J8"/>
    <mergeCell ref="K7:K8"/>
    <mergeCell ref="L7:M8"/>
    <mergeCell ref="N7:N8"/>
    <mergeCell ref="C7:C8"/>
    <mergeCell ref="H9:H10"/>
    <mergeCell ref="I9:I10"/>
    <mergeCell ref="J9:J10"/>
    <mergeCell ref="K9:K10"/>
    <mergeCell ref="N9:N10"/>
    <mergeCell ref="J13:J14"/>
    <mergeCell ref="K13:K14"/>
    <mergeCell ref="L13:M14"/>
    <mergeCell ref="N13:N14"/>
    <mergeCell ref="J11:J12"/>
    <mergeCell ref="K11:K12"/>
    <mergeCell ref="L11:M12"/>
    <mergeCell ref="H11:H12"/>
    <mergeCell ref="I11:I12"/>
    <mergeCell ref="H13:H14"/>
    <mergeCell ref="I13:I14"/>
    <mergeCell ref="C13:C14"/>
    <mergeCell ref="E7:E8"/>
  </mergeCells>
  <pageMargins left="0.7" right="0.7" top="0.78740157499999996" bottom="0.78740157499999996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RT cest.</vt:lpstr>
      <vt:lpstr>Hráči</vt:lpstr>
      <vt:lpstr>real tým 14</vt:lpstr>
      <vt:lpstr>osobni udaje</vt:lpstr>
      <vt:lpstr>List2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Bara</cp:lastModifiedBy>
  <cp:lastPrinted>2015-08-10T11:44:34Z</cp:lastPrinted>
  <dcterms:created xsi:type="dcterms:W3CDTF">2012-05-23T18:07:38Z</dcterms:created>
  <dcterms:modified xsi:type="dcterms:W3CDTF">2015-08-11T06:17:33Z</dcterms:modified>
</cp:coreProperties>
</file>